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ценовое предложение | price bid" sheetId="1" r:id="rId1"/>
  </sheets>
  <definedNames>
    <definedName name="_xlnm.Print_Area" localSheetId="0">'ценовое предложение | price bid'!$A$1:$G$77</definedName>
  </definedNames>
  <calcPr fullCalcOnLoad="1" refMode="R1C1"/>
</workbook>
</file>

<file path=xl/sharedStrings.xml><?xml version="1.0" encoding="utf-8"?>
<sst xmlns="http://schemas.openxmlformats.org/spreadsheetml/2006/main" count="148" uniqueCount="87">
  <si>
    <t>№</t>
  </si>
  <si>
    <t>Генеральному директору</t>
  </si>
  <si>
    <t>ООО «Норд Империал»</t>
  </si>
  <si>
    <t>Annexure No. 1</t>
  </si>
  <si>
    <t>General Director of
LLC Nord Imperial</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</si>
  <si>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</si>
  <si>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</si>
  <si>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</si>
  <si>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Attn: А.K. Ivanov</t>
  </si>
  <si>
    <t>А.К. Иванову</t>
  </si>
  <si>
    <t>Приложение / Attachment  No. 1</t>
  </si>
  <si>
    <t>(наименование организации-участника тендера/name of the bidder)</t>
  </si>
  <si>
    <t xml:space="preserve">Технические характеристики
Technical characteristics
</t>
  </si>
  <si>
    <t>Цена, без НДС,  руб. / Price excl. VAT,  RUB.</t>
  </si>
  <si>
    <r>
      <t>Подвеска хвостовика не цементируемого/</t>
    </r>
    <r>
      <rPr>
        <b/>
        <sz val="12"/>
        <color indexed="8"/>
        <rFont val="Times New Roman"/>
        <family val="1"/>
      </rPr>
      <t xml:space="preserve"> Non-cemented liner hanger </t>
    </r>
  </si>
  <si>
    <r>
      <t xml:space="preserve">Для эксплуатационной колонны наружным диаметром 177,8 мм (7")/ </t>
    </r>
    <r>
      <rPr>
        <b/>
        <sz val="12"/>
        <color indexed="8"/>
        <rFont val="Times New Roman"/>
        <family val="1"/>
      </rPr>
      <t>For production casing with outer diameter of 177.8 mm (7")</t>
    </r>
    <r>
      <rPr>
        <sz val="12"/>
        <color indexed="8"/>
        <rFont val="Times New Roman"/>
        <family val="1"/>
      </rPr>
      <t xml:space="preserve">
Внутренний диаметр эксплуатационной колонны: максимальный 161,7 мм (6,366"); минимальный 157,08 мм (6,094")/
</t>
    </r>
    <r>
      <rPr>
        <b/>
        <sz val="12"/>
        <color indexed="8"/>
        <rFont val="Times New Roman"/>
        <family val="1"/>
      </rPr>
      <t>Inner diameter of production casing:
Maximum 161,7 mm (6,366");
Minimum 157,08 mm (6,094")</t>
    </r>
  </si>
  <si>
    <r>
      <t>5-15/16" х 4-1/2" Подвеска хвостовика и полированное гнездо пакера, /</t>
    </r>
    <r>
      <rPr>
        <b/>
        <sz val="12"/>
        <color indexed="8"/>
        <rFont val="Times New Roman"/>
        <family val="1"/>
      </rPr>
      <t xml:space="preserve">5-15/16" х 4-1/2" liner hanger and PBR and polished bore receptacle </t>
    </r>
  </si>
  <si>
    <r>
      <t xml:space="preserve">Нижняя присоединительная резьба 4-1/2" БАТРЕСС/
Зенитный угол в интервале установки 0 – 90 градусов.
Перепад давления на пакер 
10 000 Psi/
</t>
    </r>
    <r>
      <rPr>
        <b/>
        <sz val="12"/>
        <color indexed="8"/>
        <rFont val="Times New Roman"/>
        <family val="1"/>
      </rPr>
      <t>Lower connecting thread 4-1/2" Buttress. Inclination angle of setting in the interval of 0-90 degrees
 Packer pressure differential 10 000 Psi</t>
    </r>
  </si>
  <si>
    <r>
      <t>Инструмент посадочный/</t>
    </r>
    <r>
      <rPr>
        <b/>
        <sz val="12"/>
        <color indexed="8"/>
        <rFont val="Times New Roman"/>
        <family val="1"/>
      </rPr>
      <t>setting tool</t>
    </r>
  </si>
  <si>
    <r>
      <t xml:space="preserve">Присоединительная резьба 
З-102 (3 ½ IF; NC-38); З-108 (4 FH; NC-40) / </t>
    </r>
    <r>
      <rPr>
        <b/>
        <sz val="12"/>
        <color indexed="8"/>
        <rFont val="Times New Roman"/>
        <family val="1"/>
      </rPr>
      <t>connecting thread З-102(3 ½ IF; NC-38); З-108 (4 FH; NC-40)</t>
    </r>
    <r>
      <rPr>
        <sz val="12"/>
        <color indexed="8"/>
        <rFont val="Times New Roman"/>
        <family val="1"/>
      </rPr>
      <t xml:space="preserve">
</t>
    </r>
  </si>
  <si>
    <r>
      <t>Инструмент посадочный/setting tool
Узел уплотнительный, «стингер» внутренний проходной диаметр не менее 3-1/2", фиксация в полированном гнезде пакера разгрузкой веса  колонны НКТ и гидравлическим якорем в компоновке  группа прочности стали Р110</t>
    </r>
    <r>
      <rPr>
        <b/>
        <sz val="12"/>
        <color indexed="8"/>
        <rFont val="Times New Roman"/>
        <family val="1"/>
      </rPr>
      <t>/ seal assembly, stinger,  ID not less than 3-1/2", fixing in polished bore receptacle by unloading weight of tgb string and by hydraulic anchor in BHA
Steel grade Р110</t>
    </r>
  </si>
  <si>
    <t>1.1</t>
  </si>
  <si>
    <t>1.2</t>
  </si>
  <si>
    <t>1.3</t>
  </si>
  <si>
    <r>
      <t>Присоединительная резьба стингера и якоря НКТ114, ГОСТ633-80; 
ГОСТ 31446-2017/</t>
    </r>
    <r>
      <rPr>
        <b/>
        <sz val="12"/>
        <color indexed="8"/>
        <rFont val="Times New Roman"/>
        <family val="1"/>
      </rPr>
      <t>connecting  thread of stinger and tbg anchor 114, GOST633-80</t>
    </r>
    <r>
      <rPr>
        <sz val="12"/>
        <color indexed="8"/>
        <rFont val="Times New Roman"/>
        <family val="1"/>
      </rPr>
      <t xml:space="preserve">
</t>
    </r>
  </si>
  <si>
    <r>
      <t>Муфта посадочная 5-1/4" – 5-1/2" группа прочности стали Р110/</t>
    </r>
    <r>
      <rPr>
        <b/>
        <sz val="12"/>
        <color indexed="8"/>
        <rFont val="Times New Roman"/>
        <family val="1"/>
      </rPr>
      <t>5-1/4" – 5-1/2" Landing collar, steel grade P110</t>
    </r>
  </si>
  <si>
    <r>
      <t xml:space="preserve">Присоединительная резьба 
4-1/2" БАТРЕСС/ </t>
    </r>
    <r>
      <rPr>
        <b/>
        <sz val="12"/>
        <color indexed="8"/>
        <rFont val="Times New Roman"/>
        <family val="1"/>
      </rPr>
      <t>connecting thread 4-1/2" Buttress</t>
    </r>
    <r>
      <rPr>
        <sz val="12"/>
        <color indexed="8"/>
        <rFont val="Times New Roman"/>
        <family val="1"/>
      </rPr>
      <t xml:space="preserve">
</t>
    </r>
  </si>
  <si>
    <t>1.4</t>
  </si>
  <si>
    <r>
      <t>Присоединительная резьба 
4-1/2" БАТРЕСС/</t>
    </r>
    <r>
      <rPr>
        <b/>
        <sz val="12"/>
        <color indexed="8"/>
        <rFont val="Times New Roman"/>
        <family val="1"/>
      </rPr>
      <t>connecting thread 4-1/2" Buttress</t>
    </r>
    <r>
      <rPr>
        <sz val="12"/>
        <color indexed="8"/>
        <rFont val="Times New Roman"/>
        <family val="1"/>
      </rPr>
      <t xml:space="preserve">
</t>
    </r>
  </si>
  <si>
    <r>
      <t>4-1/2" Башмак алюминиевый направляющий, вращающийся с обратным клапаном/</t>
    </r>
    <r>
      <rPr>
        <b/>
        <sz val="12"/>
        <color indexed="8"/>
        <rFont val="Times New Roman"/>
        <family val="1"/>
      </rPr>
      <t>4-1/2" aluminum  rotative guide shoe with back pressure valve</t>
    </r>
  </si>
  <si>
    <t>1.5</t>
  </si>
  <si>
    <r>
      <t xml:space="preserve">Присоединительная резьба,
4 1/2"  БАТРЕСС/ </t>
    </r>
    <r>
      <rPr>
        <b/>
        <sz val="12"/>
        <color indexed="8"/>
        <rFont val="Times New Roman"/>
        <family val="1"/>
      </rPr>
      <t>connecting thread 4 1/2"  Buttress</t>
    </r>
    <r>
      <rPr>
        <sz val="12"/>
        <color indexed="8"/>
        <rFont val="Times New Roman"/>
        <family val="1"/>
      </rPr>
      <t xml:space="preserve">
</t>
    </r>
  </si>
  <si>
    <r>
      <t xml:space="preserve">Муфта ГРП 5-1/4" – 5-1/2", инициируемая  перепадом давления, группа прочности стали Р110/ </t>
    </r>
    <r>
      <rPr>
        <b/>
        <sz val="12"/>
        <color indexed="8"/>
        <rFont val="Times New Roman"/>
        <family val="1"/>
      </rPr>
      <t>5-1/4" – 5-1/2" frac sleeve initiated by pressure difference, steel grade P110</t>
    </r>
  </si>
  <si>
    <t>1.6</t>
  </si>
  <si>
    <r>
      <t xml:space="preserve">Равнопроходная муфта ГРП 5-1/4" – 5-1/2", с инициирующими, растворимыми в водной среде шарами одного диаметра или управляемая с помощью ключа на ГНКТ (неоднократное открытие-закрытие), группа прочности стали P110 /
</t>
    </r>
    <r>
      <rPr>
        <b/>
        <sz val="12"/>
        <color indexed="8"/>
        <rFont val="Times New Roman"/>
        <family val="1"/>
      </rPr>
      <t>5-1/4" – 5-1/2" flush connection frac sleeve, with initiating balls, dissolvable in aqueous medium of same diameter or controlled with CTU tongs  (multiple opening&amp;closing), steel strength group P110</t>
    </r>
  </si>
  <si>
    <r>
      <t xml:space="preserve">Присоединительная резьба,
4 1/2"  БАТРЕСС  с проточкой под элеватор/ </t>
    </r>
    <r>
      <rPr>
        <b/>
        <sz val="12"/>
        <color indexed="8"/>
        <rFont val="Times New Roman"/>
        <family val="1"/>
      </rPr>
      <t xml:space="preserve">connecting thread 4 1/2"  Buttress with grooving for elevator </t>
    </r>
    <r>
      <rPr>
        <sz val="12"/>
        <color indexed="8"/>
        <rFont val="Times New Roman"/>
        <family val="1"/>
      </rPr>
      <t xml:space="preserve">
Равнопроходная муфта ГРП 5-1/4" – 5-1/2", с инициирующими, растворимыми в водной среде шарами одного диаметра или управляемая с помощью ключа на ГНКТ (неоднократное открытие-закрытие), 
</t>
    </r>
    <r>
      <rPr>
        <b/>
        <sz val="12"/>
        <color indexed="8"/>
        <rFont val="Times New Roman"/>
        <family val="1"/>
      </rPr>
      <t>1/4" – 5-1/2" flush connection frac sleeve, with initiating balls, dissolvable in aqueous medium of same diameter or controlled with CTU tongs (multiple opening&amp;closing)</t>
    </r>
    <r>
      <rPr>
        <sz val="12"/>
        <color indexed="8"/>
        <rFont val="Times New Roman"/>
        <family val="1"/>
      </rPr>
      <t xml:space="preserve">
19 стадий /</t>
    </r>
    <r>
      <rPr>
        <b/>
        <sz val="12"/>
        <color indexed="8"/>
        <rFont val="Times New Roman"/>
        <family val="1"/>
      </rPr>
      <t xml:space="preserve"> 19 stages.</t>
    </r>
    <r>
      <rPr>
        <sz val="12"/>
        <color indexed="8"/>
        <rFont val="Times New Roman"/>
        <family val="1"/>
      </rPr>
      <t xml:space="preserve">
</t>
    </r>
  </si>
  <si>
    <t>1.7</t>
  </si>
  <si>
    <t>2</t>
  </si>
  <si>
    <r>
      <t>Разбухающий пакер 4-1/2" х 5-5/8"</t>
    </r>
    <r>
      <rPr>
        <b/>
        <sz val="12"/>
        <color indexed="8"/>
        <rFont val="Times New Roman"/>
        <family val="1"/>
      </rPr>
      <t>/Swelling packer 4-1/2" х 5-5/8" Присоединительная резьба, 4-1/2" БАТРЕСС/ Buttress 4-1/2".</t>
    </r>
  </si>
  <si>
    <r>
      <t xml:space="preserve">Условный размер:
в колонне 7" х 10,36 мм 4-1/2" х 5-5/8"  68,9 МПа 
(10 000 Psi)  при спуске
в открытом стволе номинальным диаметром 6" 4-1/2" х 6-1/2"  68,9 МПа 
(10 000 Psi) в расширенном состоянии / 
</t>
    </r>
    <r>
      <rPr>
        <b/>
        <sz val="12"/>
        <color indexed="8"/>
        <rFont val="Times New Roman"/>
        <family val="1"/>
      </rPr>
      <t xml:space="preserve">Nominal size
In cased hole 7" х 10,36 mm
In open hole of nominal size 6" 4-1/2" х 5-5/8"   68,9 МPа 
(10 000 Psi) while running
4-1/2" х 6-1/4"    68,9 МPа 
(10 000 Psi) when expanded
</t>
    </r>
    <r>
      <rPr>
        <sz val="12"/>
        <color indexed="8"/>
        <rFont val="Times New Roman"/>
        <family val="1"/>
      </rPr>
      <t xml:space="preserve">Длина эластомера на патрубке не менее 3 м
Способ монтажа: вулканизация эластомера на патрубке  4-1/2" х 7,34 мм с присоединительной резьбой 4-1/2" 
БАТРЕСС, группа прочности стали  Р110.
</t>
    </r>
    <r>
      <rPr>
        <b/>
        <sz val="12"/>
        <color indexed="8"/>
        <rFont val="Times New Roman"/>
        <family val="1"/>
      </rPr>
      <t>The length of elastomer at pup joint shall be not less than 3 m
Method of assembling: elastomer vulcanization on pup joint 4-1/2" х 7,34 with connection thread 4-1/2" Buttress, steel grade P110</t>
    </r>
    <r>
      <rPr>
        <sz val="12"/>
        <color indexed="8"/>
        <rFont val="Times New Roman"/>
        <family val="1"/>
      </rPr>
      <t xml:space="preserve">
Перепад давления на пакер/
</t>
    </r>
    <r>
      <rPr>
        <b/>
        <sz val="12"/>
        <color indexed="8"/>
        <rFont val="Times New Roman"/>
        <family val="1"/>
      </rPr>
      <t xml:space="preserve">Packer pressure differential </t>
    </r>
    <r>
      <rPr>
        <sz val="12"/>
        <color indexed="8"/>
        <rFont val="Times New Roman"/>
        <family val="1"/>
      </rPr>
      <t xml:space="preserve">
68,9 МПа (10 000 Psi) </t>
    </r>
    <r>
      <rPr>
        <b/>
        <sz val="12"/>
        <color indexed="8"/>
        <rFont val="Times New Roman"/>
        <family val="1"/>
      </rPr>
      <t xml:space="preserve">elastomer
</t>
    </r>
    <r>
      <rPr>
        <sz val="12"/>
        <color indexed="8"/>
        <rFont val="Times New Roman"/>
        <family val="1"/>
      </rPr>
      <t xml:space="preserve">Среда набухания - Нефть /
</t>
    </r>
    <r>
      <rPr>
        <b/>
        <sz val="12"/>
        <color indexed="8"/>
        <rFont val="Times New Roman"/>
        <family val="1"/>
      </rPr>
      <t xml:space="preserve">Swelling environment - Oil </t>
    </r>
    <r>
      <rPr>
        <sz val="12"/>
        <color indexed="8"/>
        <rFont val="Times New Roman"/>
        <family val="1"/>
      </rPr>
      <t xml:space="preserve">
Оптимальное время разбухания -  не более 10 дней/
</t>
    </r>
    <r>
      <rPr>
        <b/>
        <sz val="12"/>
        <color indexed="8"/>
        <rFont val="Times New Roman"/>
        <family val="1"/>
      </rPr>
      <t xml:space="preserve">Optimum time of swelling - not more than 10 days </t>
    </r>
    <r>
      <rPr>
        <sz val="12"/>
        <color indexed="8"/>
        <rFont val="Times New Roman"/>
        <family val="1"/>
      </rPr>
      <t xml:space="preserve">
Забойная температура - 105 С/ 
Bottom hole temperature - 105 С
Содержание  H2S и CO2 - до 0,003 % /</t>
    </r>
    <r>
      <rPr>
        <b/>
        <sz val="12"/>
        <color indexed="8"/>
        <rFont val="Times New Roman"/>
        <family val="1"/>
      </rPr>
      <t xml:space="preserve"> Content of H2S and CO2/ Тип ГРП/Type of frac up to  0,003 %
</t>
    </r>
    <r>
      <rPr>
        <sz val="12"/>
        <color indexed="8"/>
        <rFont val="Times New Roman"/>
        <family val="1"/>
      </rPr>
      <t xml:space="preserve">Тип ГРП- гелевый </t>
    </r>
    <r>
      <rPr>
        <b/>
        <sz val="12"/>
        <color indexed="8"/>
        <rFont val="Times New Roman"/>
        <family val="1"/>
      </rPr>
      <t xml:space="preserve">/Type of frac - gel -based 
</t>
    </r>
  </si>
  <si>
    <r>
      <t xml:space="preserve">Центратор пружинный цельнометаллический/
</t>
    </r>
    <r>
      <rPr>
        <b/>
        <sz val="12"/>
        <color indexed="8"/>
        <rFont val="Times New Roman"/>
        <family val="1"/>
      </rPr>
      <t>Bow-spring centralizer, full metal</t>
    </r>
    <r>
      <rPr>
        <sz val="12"/>
        <color indexed="8"/>
        <rFont val="Times New Roman"/>
        <family val="1"/>
      </rPr>
      <t xml:space="preserve">
</t>
    </r>
  </si>
  <si>
    <t>3</t>
  </si>
  <si>
    <r>
      <t xml:space="preserve">4-1/2" х 5-3/4" внешний диаметр, выше и ниже разбухающих пакеров/
</t>
    </r>
    <r>
      <rPr>
        <b/>
        <sz val="12"/>
        <color indexed="8"/>
        <rFont val="Times New Roman"/>
        <family val="1"/>
      </rPr>
      <t>4-1/2" х 5-3/4" OD above and below swell packers</t>
    </r>
  </si>
  <si>
    <t>4</t>
  </si>
  <si>
    <t>-</t>
  </si>
  <si>
    <r>
      <t>7.</t>
    </r>
    <r>
      <rPr>
        <sz val="11"/>
        <color indexed="8"/>
        <rFont val="Times New Roman"/>
        <family val="1"/>
      </rPr>
      <t>     ____________________________________________________________________________________________________________.</t>
    </r>
  </si>
  <si>
    <t>для участия в тендере №20-2020
Price bid for participation in the tender №20-2020:</t>
  </si>
  <si>
    <r>
      <t>Инженерное сопровождение процесса спуска и установки
хвостовика/</t>
    </r>
    <r>
      <rPr>
        <b/>
        <sz val="12"/>
        <color indexed="8"/>
        <rFont val="Times New Roman"/>
        <family val="1"/>
      </rPr>
      <t>Engineering support of  liner running and setting process</t>
    </r>
  </si>
  <si>
    <r>
      <t xml:space="preserve">Центратор пружинный цельнометаллический/
</t>
    </r>
    <r>
      <rPr>
        <b/>
        <sz val="12"/>
        <color indexed="8"/>
        <rFont val="Times New Roman"/>
        <family val="1"/>
      </rPr>
      <t>Bow-spring centralizer, full metal</t>
    </r>
  </si>
  <si>
    <t>включает в себя / includes:</t>
  </si>
  <si>
    <t xml:space="preserve">«Поставка оборудования для проведения многостадийного ГРП и инженерное сопровождение комплектов технических средств, при спуске хвостовиков для проведения многостадийного ГРП при строительстве скважин» / Supply of equipment for multistage frac and engineering support of equipment kits when running in with liners for multistage frac during construction of wells at the fields </t>
  </si>
  <si>
    <r>
      <t xml:space="preserve">комплект / </t>
    </r>
    <r>
      <rPr>
        <b/>
        <sz val="12"/>
        <color indexed="8"/>
        <rFont val="Times New Roman"/>
        <family val="1"/>
      </rPr>
      <t>set</t>
    </r>
  </si>
  <si>
    <r>
      <t xml:space="preserve">шт / </t>
    </r>
    <r>
      <rPr>
        <b/>
        <sz val="12"/>
        <color indexed="8"/>
        <rFont val="Times New Roman"/>
        <family val="1"/>
      </rPr>
      <t>pcs.</t>
    </r>
  </si>
  <si>
    <r>
      <t xml:space="preserve">операция / </t>
    </r>
    <r>
      <rPr>
        <b/>
        <sz val="12"/>
        <color indexed="8"/>
        <rFont val="Times New Roman"/>
        <family val="1"/>
      </rPr>
      <t>operation</t>
    </r>
  </si>
  <si>
    <r>
      <t xml:space="preserve">Снежное м/р, скважина №512/
</t>
    </r>
    <r>
      <rPr>
        <b/>
        <sz val="12"/>
        <color indexed="8"/>
        <rFont val="Times New Roman"/>
        <family val="1"/>
      </rPr>
      <t>Snezhnoye field, well No.512</t>
    </r>
  </si>
  <si>
    <r>
      <t xml:space="preserve">Снежное м/р, скважина №506/
</t>
    </r>
    <r>
      <rPr>
        <b/>
        <sz val="12"/>
        <color indexed="8"/>
        <rFont val="Times New Roman"/>
        <family val="1"/>
      </rPr>
      <t>Snezhnoye field, well No.506</t>
    </r>
  </si>
  <si>
    <r>
      <t xml:space="preserve">Наименование оборудования
</t>
    </r>
    <r>
      <rPr>
        <b/>
        <sz val="12"/>
        <color indexed="8"/>
        <rFont val="Times New Roman"/>
        <family val="1"/>
      </rPr>
      <t>Equipment name</t>
    </r>
  </si>
  <si>
    <r>
      <t xml:space="preserve">Технические характеристики
</t>
    </r>
    <r>
      <rPr>
        <b/>
        <sz val="12"/>
        <color indexed="8"/>
        <rFont val="Times New Roman"/>
        <family val="1"/>
      </rPr>
      <t>Technical characteristics</t>
    </r>
    <r>
      <rPr>
        <sz val="12"/>
        <color indexed="8"/>
        <rFont val="Times New Roman"/>
        <family val="1"/>
      </rPr>
      <t xml:space="preserve">
</t>
    </r>
  </si>
  <si>
    <r>
      <t xml:space="preserve">Ед. измерения / </t>
    </r>
    <r>
      <rPr>
        <b/>
        <sz val="12"/>
        <color indexed="8"/>
        <rFont val="Times New Roman"/>
        <family val="1"/>
      </rPr>
      <t>MoU</t>
    </r>
  </si>
  <si>
    <r>
      <t xml:space="preserve">Количество / </t>
    </r>
    <r>
      <rPr>
        <b/>
        <sz val="12"/>
        <color indexed="8"/>
        <rFont val="Times New Roman"/>
        <family val="1"/>
      </rPr>
      <t>Quantity</t>
    </r>
  </si>
  <si>
    <r>
      <t xml:space="preserve">Цена, без НДС,  руб. / </t>
    </r>
    <r>
      <rPr>
        <b/>
        <sz val="12"/>
        <color indexed="8"/>
        <rFont val="Times New Roman"/>
        <family val="1"/>
      </rPr>
      <t>Price excl. VAT,  RUB.</t>
    </r>
  </si>
  <si>
    <r>
      <t xml:space="preserve">Стоимость, без НДС, рублей / 
</t>
    </r>
    <r>
      <rPr>
        <b/>
        <sz val="12"/>
        <color indexed="8"/>
        <rFont val="Times New Roman"/>
        <family val="1"/>
      </rPr>
      <t>Cost excluding VAT,  RUB.</t>
    </r>
  </si>
  <si>
    <r>
      <t xml:space="preserve">Итого без НДС/ </t>
    </r>
    <r>
      <rPr>
        <b/>
        <sz val="12"/>
        <rFont val="Times New Roman"/>
        <family val="1"/>
      </rPr>
      <t xml:space="preserve">Total cost (RUB)  without VAT </t>
    </r>
  </si>
  <si>
    <r>
      <t xml:space="preserve">НДС / </t>
    </r>
    <r>
      <rPr>
        <b/>
        <sz val="12"/>
        <rFont val="Times New Roman"/>
        <family val="1"/>
      </rPr>
      <t>VAT    20 %</t>
    </r>
  </si>
  <si>
    <r>
      <t xml:space="preserve">Итого с НДС/ </t>
    </r>
    <r>
      <rPr>
        <b/>
        <sz val="12"/>
        <color indexed="8"/>
        <rFont val="Times New Roman"/>
        <family val="1"/>
      </rPr>
      <t xml:space="preserve">Total cost (RUB)  with VAT </t>
    </r>
  </si>
  <si>
    <r>
      <t>2.</t>
    </r>
    <r>
      <rPr>
        <sz val="12"/>
        <color indexed="8"/>
        <rFont val="Times New Roman"/>
        <family val="1"/>
      </rPr>
      <t>3 Общая стоимость нашего коммерческого предложения составляет/</t>
    </r>
    <r>
      <rPr>
        <b/>
        <sz val="12"/>
        <color indexed="8"/>
        <rFont val="Times New Roman"/>
        <family val="1"/>
      </rPr>
      <t>Total cost of our price bid is:</t>
    </r>
  </si>
  <si>
    <r>
      <t xml:space="preserve">Стоимость, с НДС, рублей / 
</t>
    </r>
    <r>
      <rPr>
        <b/>
        <sz val="12"/>
        <color indexed="8"/>
        <rFont val="Times New Roman"/>
        <family val="1"/>
      </rPr>
      <t>Cost including VAT,  RUB.</t>
    </r>
  </si>
  <si>
    <r>
      <t xml:space="preserve">Наименование / </t>
    </r>
    <r>
      <rPr>
        <b/>
        <sz val="12"/>
        <color indexed="8"/>
        <rFont val="Times New Roman"/>
        <family val="1"/>
      </rPr>
      <t>Description</t>
    </r>
  </si>
  <si>
    <r>
      <t>2.</t>
    </r>
    <r>
      <rPr>
        <sz val="12"/>
        <color indexed="8"/>
        <rFont val="Times New Roman"/>
        <family val="1"/>
      </rPr>
      <t>     Общая стоимость нашего коммерческого предложения составляет/</t>
    </r>
    <r>
      <rPr>
        <b/>
        <sz val="12"/>
        <color indexed="8"/>
        <rFont val="Times New Roman"/>
        <family val="1"/>
      </rPr>
      <t>Total cost of our price bid is:</t>
    </r>
  </si>
  <si>
    <r>
      <t xml:space="preserve">3.     Условия оплаты:
- оплата за поставку оборудования осуществляется Заказчиком в течение 30 (тридцати) календарных дней после поставки Оборудования на склад Заказчика на основании выставленного Исполнителем счета, счет-фактуры и товарной накладной по форме ТОРГ-12.
- оплата оказанных Исполнителем услуг по инженерно-технологическому сопровождению осуществляется Заказчиком в течение 45 (сорока пяти) календарных дней после подписания Сторонами акта оказанных услуг по инженерно-технологическому сопровождению работ (Приложение № 4) (составляется и подписывается Сторонами после спуска и активации Оборудования в скважине).
При этом общая сумма платежей, до завершения работ по проведению МГРП не может превышать 90% от стоимости Оборудования и стоимости услуг, указанных, соответственно, в товарных накладных и актах оказанных услуг по инженерно-технологическому сопровождению. Оставшиеся 10% оплачиваются Заказчиком в течение 45 (сорока пяти) календарных дней после завершения работ по МГРП (после подписания акта МГРП) на соответствующей скважине, но в любом случае не позднее 12 календарных месяцев с даты подписания Сторонами акта оказанных услуг по инженерно-технологическому сопровождению./
</t>
    </r>
    <r>
      <rPr>
        <b/>
        <sz val="11"/>
        <rFont val="Times New Roman"/>
        <family val="1"/>
      </rPr>
      <t xml:space="preserve">Terms of payment:
- The Customer shall pay for the supply of equipment within 30 (thirty) calendar days after delivery of Equipment to the Customer's warehouse, based on the bill, invoice and a TORG-12 consignment note issued by the Contractor.
- The Customer shall pay for Contractor's engineering and process support services within 45 (forty-five) calendar days after the parties sign the certificate of engineering and technological support services rendered (Appendix No. 4) (shall ve drawn up and signed by the Parties after the Equipment is started and activated in the well).
At the same time, the total amount of payments until the completion of the multi-stage frac cannot exceed 90% of the cost of the Equipment and the cost of services indicated, respectively, in the consignment notes and certificates of rendered engineering and technical support services. The remaining 10% shall be paid by the Customer within 45 (forty five) calendar days after the completion of  multistage frac (after signing the multistage frac act) in the corresponding well, but in any case no later than 12 calendar months from the date of signing of the certificate of rendered engineering and technical support services by the Parties 
</t>
    </r>
  </si>
  <si>
    <r>
      <t xml:space="preserve">4. Срок поставки оборудования, предлагаемый нами: ______________________________(До 01.12.2020г.) / </t>
    </r>
    <r>
      <rPr>
        <b/>
        <sz val="11"/>
        <color indexed="8"/>
        <rFont val="Times New Roman"/>
        <family val="1"/>
      </rPr>
      <t>Supply timeline proposed by us ___ (by 01.12.2020)</t>
    </r>
  </si>
  <si>
    <r>
      <t xml:space="preserve">5. Срок выполнения работ по инженерному сопровождению,  предлагаемый нами: ______________________________(февраль – март 2021г..) / </t>
    </r>
    <r>
      <rPr>
        <b/>
        <sz val="11"/>
        <color indexed="8"/>
        <rFont val="Times New Roman"/>
        <family val="1"/>
      </rPr>
      <t>Timeline for supervision proposed by us ___ (February - March 2021)</t>
    </r>
  </si>
  <si>
    <r>
      <t xml:space="preserve">6. Транспортные, таможенные и прочие расходы по поставке  оборудования до склада Покупателя включены в стоимость товара.   Расходы, связанные с доставкой оборудования от склада Покупателя до месторождений, оплачивает Покупатель.  Доставка  представителя   Исполнителя  до г. Томска  и обратно осуществляется за счет Исполнителя. Доставка представителей Исполнителя из г.Томска до места выполнения работ  и обратно, осуществляется за счет Покупателя.  Покупатель за свой счет  предоставляет Исполнителю места для проживания персонала. Питание представителей осуществляется за счет Исполнителя. / 
</t>
    </r>
    <r>
      <rPr>
        <b/>
        <sz val="11"/>
        <color indexed="8"/>
        <rFont val="Times New Roman"/>
        <family val="1"/>
      </rPr>
      <t>Transportation, customs and other expenses for the delivery of equipment to the Customer's warehouse are included in the price of the goods. The costs associated with the delivery of equipment from the Customer's warehouse to the fields shall be borne by the Custmer. Transfer of Contractor's representative to the city of Tomsk and back shall be carried out at the expense of the Contractor. Transfer of Contractor's representatives from Tomsk to the place of work and vice versa shall be paid by the Customer. The Customer shall at his own expense provide the Contractor with accommodation for staff. Catering for representatives shall be done at the expense of the Contractor.</t>
    </r>
  </si>
  <si>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</si>
  <si>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8.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r>
      <rPr>
        <b/>
        <sz val="11"/>
        <rFont val="Times New Roman"/>
        <family val="1"/>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</si>
  <si>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9.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</si>
  <si>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10.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</si>
  <si>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t xml:space="preserve">Приложения / </t>
    </r>
    <r>
      <rPr>
        <b/>
        <sz val="11"/>
        <color indexed="8"/>
        <rFont val="Times New Roman"/>
        <family val="1"/>
      </rPr>
      <t>Annexures:</t>
    </r>
    <r>
      <rPr>
        <sz val="11"/>
        <color indexed="8"/>
        <rFont val="Times New Roman"/>
        <family val="1"/>
      </rPr>
      <t xml:space="preserve">  _____________________________________________________________________</t>
    </r>
  </si>
  <si>
    <r>
      <t xml:space="preserve">Должность/ </t>
    </r>
    <r>
      <rPr>
        <b/>
        <sz val="11"/>
        <color indexed="8"/>
        <rFont val="Times New Roman"/>
        <family val="1"/>
      </rPr>
      <t>Position</t>
    </r>
  </si>
  <si>
    <r>
      <t>Ф.И.О./</t>
    </r>
    <r>
      <rPr>
        <b/>
        <sz val="11"/>
        <color indexed="8"/>
        <rFont val="Times New Roman"/>
        <family val="1"/>
      </rPr>
      <t>Full name</t>
    </r>
  </si>
  <si>
    <r>
      <t xml:space="preserve">Дата  / </t>
    </r>
    <r>
      <rPr>
        <b/>
        <sz val="11"/>
        <color indexed="8"/>
        <rFont val="Times New Roman"/>
        <family val="1"/>
      </rPr>
      <t>Date</t>
    </r>
  </si>
  <si>
    <r>
      <t>НДС /</t>
    </r>
    <r>
      <rPr>
        <b/>
        <sz val="12"/>
        <rFont val="Times New Roman"/>
        <family val="1"/>
      </rPr>
      <t xml:space="preserve"> VAT    20 %</t>
    </r>
  </si>
  <si>
    <r>
      <t xml:space="preserve">включает в себя / </t>
    </r>
    <r>
      <rPr>
        <b/>
        <sz val="12"/>
        <color indexed="8"/>
        <rFont val="Times New Roman"/>
        <family val="1"/>
      </rPr>
      <t>includes:</t>
    </r>
  </si>
  <si>
    <r>
      <t xml:space="preserve">2.1 Cтоимость нашего коммерческого предложения для скважины №506 составляет (с учетом доставки товара до склада ООО «Норд Империал», находящегося по адресу: г.Томск, пер. Мостовой 7)
/ </t>
    </r>
    <r>
      <rPr>
        <b/>
        <sz val="12"/>
        <color indexed="8"/>
        <rFont val="Times New Roman"/>
        <family val="1"/>
      </rPr>
      <t>The value of our commercial bid for well No. 506 is (taking into account delivery of goods to the warehouse of LLC Nord Imperial, located at the following address: Tomsk, per. Mostovoy 7):</t>
    </r>
  </si>
  <si>
    <r>
      <t xml:space="preserve">2.2 Cтоимость нашего коммерческого предложения для скважины №512 составляет (с учетом доставки товара до склада ООО «Норд Империал», находящегося по адресу: г.Томск, пер. Мостовой 7):
</t>
    </r>
    <r>
      <rPr>
        <b/>
        <sz val="12"/>
        <color indexed="8"/>
        <rFont val="Times New Roman"/>
        <family val="1"/>
      </rPr>
      <t>/ The value of our commercial bid for well No. 512 is (taking into account delivery of goods to the warehouse of LLC Nord Imperial, located at the following address: Tomsk, per. Mostovoy 7):</t>
    </r>
  </si>
  <si>
    <r>
      <t xml:space="preserve">Поставка оборудования для проведения многостадийного ГРП и инженерное сопровождение комплектов технических средств, при спуске хвостовиков для проведения многостадийного ГРП - скважина №506 Снежное н.м.р.
</t>
    </r>
    <r>
      <rPr>
        <b/>
        <sz val="12"/>
        <color indexed="8"/>
        <rFont val="Times New Roman"/>
        <family val="1"/>
      </rPr>
      <t>/ Supply of equipment for multi-stage hydraulic fracturing and engineering support of sets of technical equipment in the process of running in liners for multi-stage hydraulic fracturing - well No. 506 of Snezhnoye field.</t>
    </r>
  </si>
  <si>
    <r>
      <t xml:space="preserve">Поставка оборудования для проведения многостадийного ГРП и инженерное сопровождение комплектов технических средств, при спуске хвостовиков для проведения многостадийного ГРП - скважина №512 Снежное н.м.р.
</t>
    </r>
    <r>
      <rPr>
        <b/>
        <sz val="12"/>
        <color indexed="8"/>
        <rFont val="Times New Roman"/>
        <family val="1"/>
      </rPr>
      <t>/ Supply of equipment for multi-stage hydraulic fracturing and engineering support of sets of technical equipment in the process of running in liners for multi-stage hydraulic fracturing - well No. 512 of Snezhnoye field.</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</si>
</sst>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s>
  <fonts count="61">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sz val="10"/>
      <color indexed="8"/>
      <name val="Times New Roman"/>
      <family val="1"/>
    </font>
    <font>
      <b/>
      <sz val="10"/>
      <color indexed="8"/>
      <name val="Times New Roman"/>
      <family val="1"/>
    </font>
    <font>
      <b/>
      <u val="single"/>
      <sz val="12"/>
      <name val="Times New Roman"/>
      <family val="1"/>
    </font>
    <font>
      <b/>
      <sz val="12"/>
      <name val="Times New Roman"/>
      <family val="1"/>
    </font>
    <font>
      <b/>
      <sz val="11"/>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10"/>
      <name val="Calibri"/>
      <family val="2"/>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b/>
      <u val="single"/>
      <sz val="12"/>
      <color rgb="FFFF0000"/>
      <name val="Calibri"/>
      <family val="2"/>
    </font>
    <font>
      <sz val="12"/>
      <color theme="1"/>
      <name val="Times New Roman"/>
      <family val="1"/>
    </font>
    <font>
      <b/>
      <sz val="12"/>
      <color rgb="FF000000"/>
      <name val="Times New Roman"/>
      <family val="1"/>
    </font>
    <font>
      <i/>
      <sz val="11"/>
      <color theme="1"/>
      <name val="Times New Roman"/>
      <family val="1"/>
    </font>
    <font>
      <sz val="10"/>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style="thin"/>
      <top style="medium"/>
      <bottom style="mediu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style="medium"/>
    </border>
    <border>
      <left style="medium"/>
      <right/>
      <top style="medium"/>
      <bottom style="thin"/>
    </border>
    <border>
      <left>
        <color indexed="63"/>
      </left>
      <right>
        <color indexed="63"/>
      </right>
      <top style="medium"/>
      <bottom style="thin"/>
    </border>
    <border>
      <left>
        <color indexed="63"/>
      </left>
      <right style="thin"/>
      <top style="medium"/>
      <bottom style="thin"/>
    </border>
    <border>
      <left style="medium"/>
      <right/>
      <top style="thin"/>
      <bottom style="thin"/>
    </border>
    <border>
      <left>
        <color indexed="63"/>
      </left>
      <right>
        <color indexed="63"/>
      </right>
      <top style="thin"/>
      <bottom style="thin"/>
    </border>
    <border>
      <left>
        <color indexed="63"/>
      </left>
      <right style="thin"/>
      <top style="thin"/>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2" fillId="32" borderId="0" applyNumberFormat="0" applyBorder="0" applyAlignment="0" applyProtection="0"/>
  </cellStyleXfs>
  <cellXfs count="125">
    <xf numFmtId="0" fontId="0" fillId="0" borderId="0" xfId="0" applyFont="1" applyAlignment="1">
      <alignment/>
    </xf>
    <xf numFmtId="4" fontId="53" fillId="31" borderId="10" xfId="0" applyNumberFormat="1" applyFont="1" applyFill="1" applyBorder="1" applyAlignment="1" applyProtection="1">
      <alignment horizontal="center" vertical="center" wrapText="1"/>
      <protection locked="0"/>
    </xf>
    <xf numFmtId="4" fontId="53" fillId="31" borderId="11" xfId="0" applyNumberFormat="1" applyFont="1" applyFill="1" applyBorder="1" applyAlignment="1" applyProtection="1">
      <alignment horizontal="center" vertical="center" wrapText="1"/>
      <protection locked="0"/>
    </xf>
    <xf numFmtId="4" fontId="53" fillId="31" borderId="12" xfId="0" applyNumberFormat="1" applyFont="1" applyFill="1" applyBorder="1" applyAlignment="1" applyProtection="1">
      <alignment horizontal="center" vertical="center" wrapText="1"/>
      <protection locked="0"/>
    </xf>
    <xf numFmtId="4" fontId="53" fillId="31" borderId="13" xfId="0" applyNumberFormat="1" applyFont="1" applyFill="1" applyBorder="1" applyAlignment="1" applyProtection="1">
      <alignment horizontal="center" vertical="center" wrapText="1"/>
      <protection locked="0"/>
    </xf>
    <xf numFmtId="4" fontId="53" fillId="31" borderId="14" xfId="0" applyNumberFormat="1" applyFont="1" applyFill="1" applyBorder="1" applyAlignment="1" applyProtection="1">
      <alignment horizontal="center" vertical="center" wrapText="1"/>
      <protection locked="0"/>
    </xf>
    <xf numFmtId="4" fontId="53" fillId="31" borderId="13" xfId="0" applyNumberFormat="1"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54" fillId="0" borderId="0" xfId="0" applyFont="1" applyFill="1" applyAlignment="1" applyProtection="1">
      <alignment horizontal="left"/>
      <protection locked="0"/>
    </xf>
    <xf numFmtId="0" fontId="54" fillId="0" borderId="0" xfId="0" applyFont="1" applyFill="1" applyAlignment="1" applyProtection="1">
      <alignment horizontal="left" wrapText="1"/>
      <protection locked="0"/>
    </xf>
    <xf numFmtId="0" fontId="54" fillId="0" borderId="0" xfId="0" applyFont="1" applyAlignment="1" applyProtection="1">
      <alignment horizontal="left"/>
      <protection locked="0"/>
    </xf>
    <xf numFmtId="0" fontId="54" fillId="0" borderId="0" xfId="0" applyFont="1" applyAlignment="1" applyProtection="1">
      <alignment horizontal="left" vertical="top" wrapText="1"/>
      <protection locked="0"/>
    </xf>
    <xf numFmtId="0" fontId="8" fillId="0" borderId="0" xfId="0" applyFont="1" applyAlignment="1" applyProtection="1">
      <alignment horizontal="left" vertical="center" wrapText="1"/>
      <protection locked="0"/>
    </xf>
    <xf numFmtId="0" fontId="54" fillId="0" borderId="0" xfId="0" applyFont="1" applyAlignment="1" applyProtection="1">
      <alignment horizontal="justify"/>
      <protection locked="0"/>
    </xf>
    <xf numFmtId="0" fontId="54" fillId="0" borderId="0" xfId="0" applyFont="1" applyFill="1" applyAlignment="1" applyProtection="1">
      <alignment horizontal="center" vertical="top"/>
      <protection locked="0"/>
    </xf>
    <xf numFmtId="0" fontId="54" fillId="0" borderId="0" xfId="0" applyFont="1" applyAlignment="1" applyProtection="1">
      <alignment horizontal="left" indent="3"/>
      <protection locked="0"/>
    </xf>
    <xf numFmtId="0" fontId="0" fillId="0" borderId="0" xfId="0" applyAlignment="1" applyProtection="1">
      <alignment/>
      <protection locked="0"/>
    </xf>
    <xf numFmtId="0" fontId="54" fillId="0" borderId="0" xfId="0" applyFont="1" applyAlignment="1" applyProtection="1">
      <alignment horizontal="justify" wrapText="1"/>
      <protection locked="0"/>
    </xf>
    <xf numFmtId="0" fontId="55" fillId="0" borderId="0" xfId="0" applyFont="1" applyAlignment="1" applyProtection="1">
      <alignment/>
      <protection locked="0"/>
    </xf>
    <xf numFmtId="0" fontId="54" fillId="0" borderId="0" xfId="0" applyFont="1" applyAlignment="1" applyProtection="1">
      <alignment horizontal="justify"/>
      <protection locked="0"/>
    </xf>
    <xf numFmtId="0" fontId="54" fillId="0" borderId="0" xfId="0" applyFont="1" applyAlignment="1" applyProtection="1">
      <alignment/>
      <protection locked="0"/>
    </xf>
    <xf numFmtId="0" fontId="56" fillId="0" borderId="0" xfId="0" applyFont="1" applyFill="1" applyAlignment="1" applyProtection="1">
      <alignment/>
      <protection locked="0"/>
    </xf>
    <xf numFmtId="0" fontId="54" fillId="0" borderId="15" xfId="0" applyFont="1" applyBorder="1" applyAlignment="1" applyProtection="1">
      <alignment horizontal="justify" wrapText="1"/>
      <protection locked="0"/>
    </xf>
    <xf numFmtId="0" fontId="54" fillId="0" borderId="15" xfId="0" applyFont="1" applyBorder="1" applyAlignment="1" applyProtection="1">
      <alignment wrapText="1"/>
      <protection locked="0"/>
    </xf>
    <xf numFmtId="0" fontId="54" fillId="0" borderId="0" xfId="0" applyFont="1" applyAlignment="1" applyProtection="1">
      <alignment horizontal="left" indent="5"/>
      <protection locked="0"/>
    </xf>
    <xf numFmtId="0" fontId="54" fillId="0" borderId="0" xfId="0" applyFont="1" applyBorder="1" applyAlignment="1" applyProtection="1">
      <alignment wrapText="1"/>
      <protection locked="0"/>
    </xf>
    <xf numFmtId="0" fontId="54" fillId="0" borderId="0" xfId="0" applyFont="1" applyAlignment="1" applyProtection="1">
      <alignment horizontal="justify" vertical="top" wrapText="1"/>
      <protection locked="0"/>
    </xf>
    <xf numFmtId="0" fontId="54" fillId="0" borderId="0" xfId="0" applyFont="1" applyFill="1" applyAlignment="1" applyProtection="1">
      <alignment/>
      <protection locked="0"/>
    </xf>
    <xf numFmtId="0" fontId="54" fillId="0" borderId="15" xfId="0" applyFont="1" applyBorder="1" applyAlignment="1" applyProtection="1">
      <alignment/>
      <protection locked="0"/>
    </xf>
    <xf numFmtId="0" fontId="54" fillId="0" borderId="0" xfId="0" applyFont="1" applyAlignment="1" applyProtection="1">
      <alignment horizontal="justify" vertical="top"/>
      <protection locked="0"/>
    </xf>
    <xf numFmtId="0" fontId="56" fillId="0" borderId="0" xfId="0" applyFont="1" applyAlignment="1" applyProtection="1">
      <alignment horizontal="left"/>
      <protection/>
    </xf>
    <xf numFmtId="4" fontId="53" fillId="33" borderId="16" xfId="0" applyNumberFormat="1" applyFont="1" applyFill="1" applyBorder="1" applyAlignment="1" applyProtection="1">
      <alignment horizontal="center" vertical="center" wrapText="1"/>
      <protection/>
    </xf>
    <xf numFmtId="0" fontId="53" fillId="0" borderId="10" xfId="0" applyFont="1" applyBorder="1" applyAlignment="1" applyProtection="1">
      <alignment horizontal="center" vertical="center" wrapText="1"/>
      <protection/>
    </xf>
    <xf numFmtId="4" fontId="53" fillId="0" borderId="17" xfId="0" applyNumberFormat="1" applyFont="1" applyBorder="1" applyAlignment="1" applyProtection="1">
      <alignment horizontal="center" vertical="center" wrapText="1"/>
      <protection/>
    </xf>
    <xf numFmtId="4" fontId="53" fillId="0" borderId="18" xfId="0" applyNumberFormat="1" applyFont="1" applyBorder="1" applyAlignment="1" applyProtection="1">
      <alignment horizontal="center" vertical="center" wrapText="1"/>
      <protection/>
    </xf>
    <xf numFmtId="4" fontId="53" fillId="33" borderId="19" xfId="0" applyNumberFormat="1" applyFont="1" applyFill="1" applyBorder="1" applyAlignment="1" applyProtection="1">
      <alignment horizontal="center" vertical="center" wrapText="1"/>
      <protection/>
    </xf>
    <xf numFmtId="4" fontId="53" fillId="33" borderId="20" xfId="0" applyNumberFormat="1" applyFont="1" applyFill="1" applyBorder="1" applyAlignment="1" applyProtection="1">
      <alignment horizontal="center" vertical="center" wrapText="1"/>
      <protection/>
    </xf>
    <xf numFmtId="4" fontId="53" fillId="33" borderId="21" xfId="0" applyNumberFormat="1" applyFont="1" applyFill="1" applyBorder="1" applyAlignment="1" applyProtection="1">
      <alignment horizontal="center" vertical="center" wrapText="1"/>
      <protection/>
    </xf>
    <xf numFmtId="4" fontId="53" fillId="33" borderId="20" xfId="0" applyNumberFormat="1" applyFont="1" applyFill="1" applyBorder="1" applyAlignment="1" applyProtection="1">
      <alignment horizontal="center" vertical="center" wrapText="1"/>
      <protection/>
    </xf>
    <xf numFmtId="4" fontId="53" fillId="34" borderId="16" xfId="0" applyNumberFormat="1" applyFont="1" applyFill="1" applyBorder="1" applyAlignment="1" applyProtection="1">
      <alignment horizontal="center" vertical="center" wrapText="1"/>
      <protection/>
    </xf>
    <xf numFmtId="4" fontId="53" fillId="34" borderId="17" xfId="0" applyNumberFormat="1" applyFont="1" applyFill="1" applyBorder="1" applyAlignment="1" applyProtection="1">
      <alignment horizontal="center" vertical="center" wrapText="1"/>
      <protection/>
    </xf>
    <xf numFmtId="4" fontId="3" fillId="10" borderId="18" xfId="0" applyNumberFormat="1" applyFont="1" applyFill="1" applyBorder="1" applyAlignment="1" applyProtection="1">
      <alignment horizontal="center" vertical="center" wrapText="1"/>
      <protection/>
    </xf>
    <xf numFmtId="4" fontId="57" fillId="33" borderId="16" xfId="0" applyNumberFormat="1" applyFont="1" applyFill="1" applyBorder="1" applyAlignment="1" applyProtection="1">
      <alignment horizontal="center" vertical="center" wrapText="1"/>
      <protection/>
    </xf>
    <xf numFmtId="4" fontId="57" fillId="33" borderId="19" xfId="0" applyNumberFormat="1" applyFont="1" applyFill="1" applyBorder="1" applyAlignment="1" applyProtection="1">
      <alignment horizontal="center" vertical="center" wrapText="1"/>
      <protection/>
    </xf>
    <xf numFmtId="4" fontId="57" fillId="33" borderId="20" xfId="0" applyNumberFormat="1" applyFont="1" applyFill="1" applyBorder="1" applyAlignment="1" applyProtection="1">
      <alignment horizontal="center" vertical="center" wrapText="1"/>
      <protection/>
    </xf>
    <xf numFmtId="4" fontId="57" fillId="33" borderId="21" xfId="0" applyNumberFormat="1" applyFont="1" applyFill="1" applyBorder="1" applyAlignment="1" applyProtection="1">
      <alignment horizontal="center" vertical="center" wrapText="1"/>
      <protection/>
    </xf>
    <xf numFmtId="0" fontId="56" fillId="0" borderId="0" xfId="0" applyFont="1" applyAlignment="1" applyProtection="1">
      <alignment horizontal="left"/>
      <protection/>
    </xf>
    <xf numFmtId="0" fontId="53" fillId="0" borderId="10" xfId="0" applyFont="1" applyFill="1" applyBorder="1" applyAlignment="1" applyProtection="1">
      <alignment horizontal="center" vertical="center" wrapText="1"/>
      <protection/>
    </xf>
    <xf numFmtId="0" fontId="53" fillId="33" borderId="10" xfId="0" applyFont="1" applyFill="1" applyBorder="1" applyAlignment="1" applyProtection="1">
      <alignment horizontal="center" vertical="center" wrapText="1"/>
      <protection/>
    </xf>
    <xf numFmtId="0" fontId="53" fillId="33" borderId="10" xfId="0" applyFont="1" applyFill="1" applyBorder="1" applyAlignment="1" applyProtection="1">
      <alignment horizontal="left" vertical="center" wrapText="1"/>
      <protection/>
    </xf>
    <xf numFmtId="4" fontId="53" fillId="33" borderId="10" xfId="0" applyNumberFormat="1" applyFont="1" applyFill="1" applyBorder="1" applyAlignment="1" applyProtection="1">
      <alignment horizontal="center" vertical="center" wrapText="1"/>
      <protection/>
    </xf>
    <xf numFmtId="4" fontId="57" fillId="33" borderId="10" xfId="0" applyNumberFormat="1" applyFont="1" applyFill="1" applyBorder="1" applyAlignment="1" applyProtection="1">
      <alignment horizontal="center" vertical="center" wrapText="1"/>
      <protection/>
    </xf>
    <xf numFmtId="0" fontId="56" fillId="0" borderId="10" xfId="0" applyFont="1" applyBorder="1" applyAlignment="1" applyProtection="1">
      <alignment horizontal="right"/>
      <protection/>
    </xf>
    <xf numFmtId="0" fontId="56" fillId="0" borderId="0" xfId="0" applyFont="1" applyAlignment="1" applyProtection="1">
      <alignment horizontal="center" vertical="center"/>
      <protection locked="0"/>
    </xf>
    <xf numFmtId="0" fontId="0" fillId="0" borderId="0" xfId="0" applyAlignment="1" applyProtection="1">
      <alignment/>
      <protection locked="0"/>
    </xf>
    <xf numFmtId="0" fontId="2" fillId="0" borderId="0" xfId="0" applyFont="1" applyFill="1" applyAlignment="1" applyProtection="1">
      <alignment horizontal="left"/>
      <protection locked="0"/>
    </xf>
    <xf numFmtId="0" fontId="58" fillId="0" borderId="0" xfId="0" applyFont="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56" fillId="0" borderId="0" xfId="0" applyFont="1" applyAlignment="1" applyProtection="1">
      <alignment horizontal="left" vertical="center"/>
      <protection locked="0"/>
    </xf>
    <xf numFmtId="0" fontId="2" fillId="0" borderId="0" xfId="0" applyFont="1" applyFill="1" applyBorder="1" applyAlignment="1" applyProtection="1">
      <alignment horizontal="left"/>
      <protection locked="0"/>
    </xf>
    <xf numFmtId="0" fontId="58" fillId="0" borderId="0" xfId="0" applyFont="1" applyAlignment="1" applyProtection="1">
      <alignment horizontal="left" vertical="center" wrapText="1"/>
      <protection locked="0"/>
    </xf>
    <xf numFmtId="0" fontId="56" fillId="0" borderId="0" xfId="0" applyFont="1" applyFill="1" applyAlignment="1" applyProtection="1">
      <alignment horizontal="center" vertical="center" wrapText="1"/>
      <protection locked="0"/>
    </xf>
    <xf numFmtId="0" fontId="56" fillId="0" borderId="0" xfId="0" applyFont="1" applyFill="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59" fillId="0" borderId="0" xfId="0" applyFont="1" applyBorder="1" applyAlignment="1" applyProtection="1">
      <alignment horizontal="center"/>
      <protection locked="0"/>
    </xf>
    <xf numFmtId="0" fontId="56" fillId="0" borderId="0" xfId="0" applyFont="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59" fillId="0" borderId="0" xfId="0" applyFont="1" applyBorder="1" applyAlignment="1" applyProtection="1">
      <alignment horizontal="center" vertical="center"/>
      <protection locked="0"/>
    </xf>
    <xf numFmtId="0" fontId="2" fillId="0" borderId="22" xfId="0" applyFont="1" applyFill="1" applyBorder="1" applyAlignment="1" applyProtection="1">
      <alignment horizontal="left"/>
      <protection locked="0"/>
    </xf>
    <xf numFmtId="0" fontId="2" fillId="0" borderId="22" xfId="0" applyFont="1" applyFill="1" applyBorder="1" applyAlignment="1" applyProtection="1">
      <alignment horizontal="left" vertical="center"/>
      <protection locked="0"/>
    </xf>
    <xf numFmtId="0" fontId="56" fillId="0" borderId="22" xfId="0" applyFont="1" applyBorder="1" applyAlignment="1" applyProtection="1">
      <alignment horizontal="center"/>
      <protection locked="0"/>
    </xf>
    <xf numFmtId="0" fontId="59" fillId="0" borderId="15" xfId="0" applyFont="1" applyBorder="1" applyAlignment="1" applyProtection="1">
      <alignment horizontal="center"/>
      <protection locked="0"/>
    </xf>
    <xf numFmtId="0" fontId="56" fillId="0" borderId="0" xfId="0" applyFont="1" applyAlignment="1" applyProtection="1">
      <alignment horizontal="left"/>
      <protection locked="0"/>
    </xf>
    <xf numFmtId="0" fontId="56" fillId="0" borderId="0" xfId="0" applyFont="1" applyFill="1" applyAlignment="1" applyProtection="1">
      <alignment horizontal="left" wrapText="1"/>
      <protection locked="0"/>
    </xf>
    <xf numFmtId="0" fontId="53" fillId="0" borderId="23" xfId="0" applyFont="1" applyBorder="1" applyAlignment="1" applyProtection="1">
      <alignment horizontal="center" vertical="center" wrapText="1"/>
      <protection locked="0"/>
    </xf>
    <xf numFmtId="0" fontId="53" fillId="0" borderId="14" xfId="0" applyFont="1" applyBorder="1" applyAlignment="1" applyProtection="1">
      <alignment horizontal="center" vertical="center" wrapText="1"/>
      <protection locked="0"/>
    </xf>
    <xf numFmtId="0" fontId="53" fillId="0" borderId="21" xfId="0" applyFont="1" applyBorder="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53" fillId="33" borderId="24" xfId="0" applyFont="1" applyFill="1" applyBorder="1" applyAlignment="1" applyProtection="1">
      <alignment horizontal="center" vertical="center" wrapText="1"/>
      <protection locked="0"/>
    </xf>
    <xf numFmtId="0" fontId="53" fillId="33" borderId="25" xfId="0" applyFont="1" applyFill="1" applyBorder="1" applyAlignment="1" applyProtection="1">
      <alignment horizontal="center" vertical="center" wrapText="1"/>
      <protection locked="0"/>
    </xf>
    <xf numFmtId="0" fontId="53" fillId="33" borderId="25" xfId="0" applyFont="1" applyFill="1" applyBorder="1" applyAlignment="1" applyProtection="1">
      <alignment horizontal="left" vertical="center" wrapText="1"/>
      <protection locked="0"/>
    </xf>
    <xf numFmtId="4" fontId="53" fillId="33" borderId="25" xfId="0" applyNumberFormat="1" applyFont="1" applyFill="1" applyBorder="1" applyAlignment="1" applyProtection="1">
      <alignment horizontal="center" vertical="center" wrapText="1"/>
      <protection locked="0"/>
    </xf>
    <xf numFmtId="0" fontId="53" fillId="0" borderId="26" xfId="0" applyFont="1" applyBorder="1" applyAlignment="1" applyProtection="1">
      <alignment horizontal="center" vertical="center" wrapText="1"/>
      <protection locked="0"/>
    </xf>
    <xf numFmtId="0" fontId="53" fillId="0" borderId="10" xfId="0" applyFont="1" applyFill="1" applyBorder="1" applyAlignment="1" applyProtection="1">
      <alignment horizontal="center" vertical="center" wrapText="1"/>
      <protection locked="0"/>
    </xf>
    <xf numFmtId="0" fontId="53" fillId="0" borderId="10" xfId="0" applyFont="1" applyBorder="1" applyAlignment="1" applyProtection="1">
      <alignment horizontal="left" vertical="center" wrapText="1"/>
      <protection locked="0"/>
    </xf>
    <xf numFmtId="0" fontId="53" fillId="0" borderId="10" xfId="0" applyFont="1" applyBorder="1" applyAlignment="1" applyProtection="1">
      <alignment horizontal="center" vertical="center" wrapText="1"/>
      <protection locked="0"/>
    </xf>
    <xf numFmtId="4" fontId="53" fillId="0" borderId="10" xfId="0" applyNumberFormat="1" applyFont="1" applyBorder="1" applyAlignment="1" applyProtection="1">
      <alignment horizontal="center" vertical="center" wrapText="1"/>
      <protection locked="0"/>
    </xf>
    <xf numFmtId="49" fontId="53" fillId="0" borderId="26" xfId="0" applyNumberFormat="1" applyFont="1" applyBorder="1" applyAlignment="1" applyProtection="1">
      <alignment horizontal="center" vertical="center" wrapText="1"/>
      <protection locked="0"/>
    </xf>
    <xf numFmtId="0" fontId="53" fillId="0" borderId="10" xfId="0" applyFont="1" applyBorder="1" applyAlignment="1" applyProtection="1">
      <alignment horizontal="left" vertical="top" wrapText="1"/>
      <protection locked="0"/>
    </xf>
    <xf numFmtId="49" fontId="53" fillId="0" borderId="27" xfId="0" applyNumberFormat="1" applyFont="1" applyBorder="1" applyAlignment="1" applyProtection="1">
      <alignment horizontal="center" vertical="center" wrapText="1"/>
      <protection locked="0"/>
    </xf>
    <xf numFmtId="0" fontId="53" fillId="0" borderId="11" xfId="0" applyFont="1" applyBorder="1" applyAlignment="1" applyProtection="1">
      <alignment horizontal="left" vertical="center" wrapText="1"/>
      <protection locked="0"/>
    </xf>
    <xf numFmtId="0" fontId="53" fillId="0" borderId="11" xfId="0" applyFont="1" applyFill="1" applyBorder="1" applyAlignment="1" applyProtection="1">
      <alignment horizontal="center" vertical="center" wrapText="1"/>
      <protection locked="0"/>
    </xf>
    <xf numFmtId="0" fontId="53" fillId="0" borderId="11" xfId="0" applyFont="1" applyBorder="1" applyAlignment="1" applyProtection="1">
      <alignment horizontal="center" vertical="center" wrapText="1"/>
      <protection locked="0"/>
    </xf>
    <xf numFmtId="0" fontId="53" fillId="33" borderId="28" xfId="0" applyFont="1" applyFill="1" applyBorder="1" applyAlignment="1" applyProtection="1">
      <alignment horizontal="center" vertical="center" wrapText="1"/>
      <protection locked="0"/>
    </xf>
    <xf numFmtId="0" fontId="53" fillId="33" borderId="12" xfId="0" applyFont="1" applyFill="1" applyBorder="1" applyAlignment="1" applyProtection="1">
      <alignment horizontal="left" vertical="center" wrapText="1"/>
      <protection locked="0"/>
    </xf>
    <xf numFmtId="0" fontId="53" fillId="33" borderId="12" xfId="0" applyFont="1" applyFill="1" applyBorder="1" applyAlignment="1" applyProtection="1">
      <alignment horizontal="center" vertical="center" wrapText="1"/>
      <protection locked="0"/>
    </xf>
    <xf numFmtId="0" fontId="53" fillId="33" borderId="29" xfId="0" applyFont="1" applyFill="1" applyBorder="1" applyAlignment="1" applyProtection="1">
      <alignment horizontal="center" vertical="center" wrapText="1"/>
      <protection locked="0"/>
    </xf>
    <xf numFmtId="0" fontId="53" fillId="33" borderId="13" xfId="0" applyFont="1" applyFill="1" applyBorder="1" applyAlignment="1" applyProtection="1">
      <alignment horizontal="left" vertical="center" wrapText="1"/>
      <protection locked="0"/>
    </xf>
    <xf numFmtId="0" fontId="53" fillId="33" borderId="13" xfId="0" applyFont="1" applyFill="1" applyBorder="1" applyAlignment="1" applyProtection="1">
      <alignment horizontal="center" vertical="center" wrapText="1"/>
      <protection locked="0"/>
    </xf>
    <xf numFmtId="49" fontId="53" fillId="33" borderId="23" xfId="0" applyNumberFormat="1" applyFont="1" applyFill="1" applyBorder="1" applyAlignment="1" applyProtection="1">
      <alignment horizontal="center" vertical="center" wrapText="1"/>
      <protection locked="0"/>
    </xf>
    <xf numFmtId="0" fontId="53" fillId="33" borderId="14" xfId="0" applyFont="1" applyFill="1" applyBorder="1" applyAlignment="1" applyProtection="1">
      <alignment horizontal="left" vertical="center" wrapText="1"/>
      <protection locked="0"/>
    </xf>
    <xf numFmtId="0" fontId="53" fillId="33" borderId="14" xfId="0" applyFont="1" applyFill="1" applyBorder="1" applyAlignment="1" applyProtection="1">
      <alignment horizontal="center" vertical="center" wrapText="1"/>
      <protection locked="0"/>
    </xf>
    <xf numFmtId="49" fontId="53" fillId="33" borderId="29" xfId="0" applyNumberFormat="1" applyFont="1" applyFill="1" applyBorder="1" applyAlignment="1" applyProtection="1">
      <alignment horizontal="center" vertical="center" wrapText="1"/>
      <protection locked="0"/>
    </xf>
    <xf numFmtId="0" fontId="53" fillId="33" borderId="13" xfId="0" applyFont="1" applyFill="1" applyBorder="1" applyAlignment="1" applyProtection="1">
      <alignment horizontal="left" vertical="center" wrapText="1"/>
      <protection locked="0"/>
    </xf>
    <xf numFmtId="0" fontId="53" fillId="33" borderId="13" xfId="0" applyFont="1" applyFill="1" applyBorder="1" applyAlignment="1" applyProtection="1">
      <alignment horizontal="center" vertical="center" wrapText="1"/>
      <protection locked="0"/>
    </xf>
    <xf numFmtId="0" fontId="6" fillId="34" borderId="30" xfId="0" applyFont="1" applyFill="1" applyBorder="1" applyAlignment="1" applyProtection="1">
      <alignment horizontal="right" vertical="center" wrapText="1"/>
      <protection locked="0"/>
    </xf>
    <xf numFmtId="0" fontId="6" fillId="34" borderId="31" xfId="0" applyFont="1" applyFill="1" applyBorder="1" applyAlignment="1" applyProtection="1">
      <alignment horizontal="right" vertical="center" wrapText="1"/>
      <protection locked="0"/>
    </xf>
    <xf numFmtId="0" fontId="6" fillId="34" borderId="32" xfId="0" applyFont="1" applyFill="1" applyBorder="1" applyAlignment="1" applyProtection="1">
      <alignment horizontal="right" vertical="center" wrapText="1"/>
      <protection locked="0"/>
    </xf>
    <xf numFmtId="171" fontId="9" fillId="0" borderId="0" xfId="60" applyFont="1" applyFill="1" applyAlignment="1" applyProtection="1">
      <alignment vertical="center" wrapText="1"/>
      <protection locked="0"/>
    </xf>
    <xf numFmtId="0" fontId="6" fillId="34" borderId="33" xfId="0" applyFont="1" applyFill="1" applyBorder="1" applyAlignment="1" applyProtection="1">
      <alignment horizontal="right" vertical="center" wrapText="1"/>
      <protection locked="0"/>
    </xf>
    <xf numFmtId="0" fontId="6" fillId="34" borderId="34" xfId="0" applyFont="1" applyFill="1" applyBorder="1" applyAlignment="1" applyProtection="1">
      <alignment horizontal="right" vertical="center" wrapText="1"/>
      <protection locked="0"/>
    </xf>
    <xf numFmtId="0" fontId="6" fillId="34" borderId="35" xfId="0" applyFont="1" applyFill="1" applyBorder="1" applyAlignment="1" applyProtection="1">
      <alignment horizontal="right" vertical="center" wrapText="1"/>
      <protection locked="0"/>
    </xf>
    <xf numFmtId="171" fontId="10" fillId="0" borderId="0" xfId="60" applyNumberFormat="1" applyFont="1" applyFill="1" applyAlignment="1" applyProtection="1">
      <alignment vertical="center" wrapText="1"/>
      <protection locked="0"/>
    </xf>
    <xf numFmtId="0" fontId="43" fillId="0" borderId="0" xfId="0" applyFont="1" applyAlignment="1" applyProtection="1">
      <alignment/>
      <protection locked="0"/>
    </xf>
    <xf numFmtId="0" fontId="56" fillId="10" borderId="36" xfId="0" applyFont="1" applyFill="1" applyBorder="1" applyAlignment="1" applyProtection="1">
      <alignment horizontal="right" vertical="center" wrapText="1"/>
      <protection locked="0"/>
    </xf>
    <xf numFmtId="0" fontId="56" fillId="10" borderId="37" xfId="0" applyFont="1" applyFill="1" applyBorder="1" applyAlignment="1" applyProtection="1">
      <alignment horizontal="right" vertical="center" wrapText="1"/>
      <protection locked="0"/>
    </xf>
    <xf numFmtId="0" fontId="56" fillId="10" borderId="38" xfId="0" applyFont="1" applyFill="1" applyBorder="1" applyAlignment="1" applyProtection="1">
      <alignment horizontal="right" vertical="center" wrapText="1"/>
      <protection locked="0"/>
    </xf>
    <xf numFmtId="171" fontId="9" fillId="0" borderId="0" xfId="60" applyFont="1" applyFill="1" applyAlignment="1" applyProtection="1">
      <alignment wrapText="1"/>
      <protection locked="0"/>
    </xf>
    <xf numFmtId="0" fontId="60" fillId="0" borderId="0" xfId="0" applyFont="1" applyFill="1" applyBorder="1" applyAlignment="1" applyProtection="1">
      <alignment horizontal="left" vertical="center"/>
      <protection locked="0"/>
    </xf>
    <xf numFmtId="0" fontId="0" fillId="0" borderId="0" xfId="0" applyFill="1" applyAlignment="1" applyProtection="1">
      <alignment/>
      <protection locked="0"/>
    </xf>
    <xf numFmtId="0" fontId="57" fillId="0" borderId="14" xfId="0" applyFont="1" applyBorder="1" applyAlignment="1" applyProtection="1">
      <alignment horizontal="center" vertical="center" wrapText="1"/>
      <protection locked="0"/>
    </xf>
    <xf numFmtId="0" fontId="57" fillId="33" borderId="25" xfId="0" applyFont="1" applyFill="1" applyBorder="1" applyAlignment="1" applyProtection="1">
      <alignment horizontal="center" vertical="center" wrapText="1"/>
      <protection locked="0"/>
    </xf>
    <xf numFmtId="0" fontId="57" fillId="33" borderId="12" xfId="0" applyFont="1" applyFill="1" applyBorder="1" applyAlignment="1" applyProtection="1">
      <alignment horizontal="center" vertical="center" wrapText="1"/>
      <protection locked="0"/>
    </xf>
    <xf numFmtId="0" fontId="57" fillId="33" borderId="13" xfId="0" applyFont="1" applyFill="1" applyBorder="1" applyAlignment="1" applyProtection="1">
      <alignment horizontal="center" vertical="center" wrapText="1"/>
      <protection locked="0"/>
    </xf>
    <xf numFmtId="0" fontId="57" fillId="33" borderId="14" xfId="0" applyFont="1" applyFill="1" applyBorder="1" applyAlignment="1" applyProtection="1">
      <alignment horizontal="center" vertical="center" wrapText="1"/>
      <protection locked="0"/>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7"/>
  <sheetViews>
    <sheetView tabSelected="1" view="pageBreakPreview" zoomScale="71" zoomScaleSheetLayoutView="71" zoomScalePageLayoutView="0" workbookViewId="0" topLeftCell="A1">
      <selection activeCell="A16" sqref="A16:G16"/>
    </sheetView>
  </sheetViews>
  <sheetFormatPr defaultColWidth="9.140625" defaultRowHeight="15"/>
  <cols>
    <col min="1" max="1" width="10.421875" style="54" customWidth="1"/>
    <col min="2" max="2" width="63.8515625" style="54" customWidth="1"/>
    <col min="3" max="3" width="61.8515625" style="54" customWidth="1"/>
    <col min="4" max="4" width="17.00390625" style="54" customWidth="1"/>
    <col min="5" max="5" width="19.421875" style="54" customWidth="1"/>
    <col min="6" max="6" width="25.00390625" style="54" customWidth="1"/>
    <col min="7" max="7" width="22.00390625" style="54" customWidth="1"/>
    <col min="8" max="16384" width="9.140625" style="54" customWidth="1"/>
  </cols>
  <sheetData>
    <row r="1" spans="1:7" ht="15.75">
      <c r="A1" s="53" t="s">
        <v>10</v>
      </c>
      <c r="B1" s="53"/>
      <c r="C1" s="53"/>
      <c r="D1" s="53"/>
      <c r="E1" s="53"/>
      <c r="F1" s="53"/>
      <c r="G1" s="53"/>
    </row>
    <row r="2" spans="1:7" ht="15.75">
      <c r="A2" s="55"/>
      <c r="B2" s="56" t="s">
        <v>3</v>
      </c>
      <c r="C2" s="57"/>
      <c r="D2" s="57"/>
      <c r="E2" s="57"/>
      <c r="F2" s="58" t="s">
        <v>1</v>
      </c>
      <c r="G2" s="59"/>
    </row>
    <row r="3" spans="1:7" ht="15.75">
      <c r="A3" s="55"/>
      <c r="B3" s="56" t="s">
        <v>8</v>
      </c>
      <c r="C3" s="57"/>
      <c r="D3" s="57"/>
      <c r="E3" s="57"/>
      <c r="F3" s="58" t="s">
        <v>2</v>
      </c>
      <c r="G3" s="59"/>
    </row>
    <row r="4" spans="1:7" ht="27.75" customHeight="1">
      <c r="A4" s="55"/>
      <c r="B4" s="60" t="s">
        <v>4</v>
      </c>
      <c r="C4" s="57"/>
      <c r="D4" s="57"/>
      <c r="E4" s="57"/>
      <c r="F4" s="58" t="s">
        <v>9</v>
      </c>
      <c r="G4" s="59"/>
    </row>
    <row r="5" spans="1:7" ht="15.75">
      <c r="A5" s="53"/>
      <c r="B5" s="53"/>
      <c r="C5" s="53"/>
      <c r="D5" s="53"/>
      <c r="E5" s="53"/>
      <c r="F5" s="53"/>
      <c r="G5" s="53"/>
    </row>
    <row r="6" spans="1:7" ht="30.75" customHeight="1">
      <c r="A6" s="61" t="s">
        <v>46</v>
      </c>
      <c r="B6" s="62"/>
      <c r="C6" s="62"/>
      <c r="D6" s="62"/>
      <c r="E6" s="62"/>
      <c r="F6" s="62"/>
      <c r="G6" s="62"/>
    </row>
    <row r="7" spans="1:7" ht="48" customHeight="1">
      <c r="A7" s="63" t="s">
        <v>50</v>
      </c>
      <c r="B7" s="63"/>
      <c r="C7" s="63"/>
      <c r="D7" s="63"/>
      <c r="E7" s="63"/>
      <c r="F7" s="63"/>
      <c r="G7" s="63"/>
    </row>
    <row r="8" spans="1:7" ht="15">
      <c r="A8" s="64" t="s">
        <v>5</v>
      </c>
      <c r="B8" s="64"/>
      <c r="C8" s="64"/>
      <c r="D8" s="64"/>
      <c r="E8" s="64"/>
      <c r="F8" s="64"/>
      <c r="G8" s="64"/>
    </row>
    <row r="9" spans="1:7" ht="57.75" customHeight="1">
      <c r="A9" s="65" t="s">
        <v>6</v>
      </c>
      <c r="B9" s="65"/>
      <c r="C9" s="65"/>
      <c r="D9" s="65"/>
      <c r="E9" s="65"/>
      <c r="F9" s="65"/>
      <c r="G9" s="65"/>
    </row>
    <row r="10" spans="1:7" ht="30" customHeight="1">
      <c r="A10" s="66" t="str">
        <f>A7</f>
        <v>«Поставка оборудования для проведения многостадийного ГРП и инженерное сопровождение комплектов технических средств, при спуске хвостовиков для проведения многостадийного ГРП при строительстве скважин» / Supply of equipment for multistage frac and engineering support of equipment kits when running in with liners for multistage frac during construction of wells at the fields </v>
      </c>
      <c r="B10" s="66"/>
      <c r="C10" s="66"/>
      <c r="D10" s="66"/>
      <c r="E10" s="66"/>
      <c r="F10" s="66"/>
      <c r="G10" s="66"/>
    </row>
    <row r="11" spans="1:7" ht="15">
      <c r="A11" s="67" t="s">
        <v>5</v>
      </c>
      <c r="B11" s="67"/>
      <c r="C11" s="67"/>
      <c r="D11" s="67"/>
      <c r="E11" s="67"/>
      <c r="F11" s="67"/>
      <c r="G11" s="67"/>
    </row>
    <row r="12" spans="1:7" ht="15.75">
      <c r="A12" s="68"/>
      <c r="B12" s="69"/>
      <c r="C12" s="69"/>
      <c r="D12" s="69"/>
      <c r="E12" s="69"/>
      <c r="F12" s="70"/>
      <c r="G12" s="68"/>
    </row>
    <row r="13" spans="1:7" ht="15">
      <c r="A13" s="71" t="s">
        <v>11</v>
      </c>
      <c r="B13" s="71"/>
      <c r="C13" s="71"/>
      <c r="D13" s="71"/>
      <c r="E13" s="71"/>
      <c r="F13" s="71"/>
      <c r="G13" s="71"/>
    </row>
    <row r="14" spans="1:7" ht="80.25" customHeight="1">
      <c r="A14" s="65" t="s">
        <v>7</v>
      </c>
      <c r="B14" s="65"/>
      <c r="C14" s="65"/>
      <c r="D14" s="65"/>
      <c r="E14" s="65"/>
      <c r="F14" s="65"/>
      <c r="G14" s="65"/>
    </row>
    <row r="15" spans="1:7" ht="15.75">
      <c r="A15" s="72" t="s">
        <v>68</v>
      </c>
      <c r="B15" s="72"/>
      <c r="C15" s="72"/>
      <c r="D15" s="72"/>
      <c r="E15" s="72"/>
      <c r="F15" s="72"/>
      <c r="G15" s="72"/>
    </row>
    <row r="16" spans="1:7" ht="30.75" customHeight="1" thickBot="1">
      <c r="A16" s="73" t="s">
        <v>83</v>
      </c>
      <c r="B16" s="73"/>
      <c r="C16" s="73"/>
      <c r="D16" s="73"/>
      <c r="E16" s="73"/>
      <c r="F16" s="73"/>
      <c r="G16" s="73"/>
    </row>
    <row r="17" spans="1:8" ht="85.5" customHeight="1" thickBot="1">
      <c r="A17" s="74" t="s">
        <v>0</v>
      </c>
      <c r="B17" s="75" t="s">
        <v>56</v>
      </c>
      <c r="C17" s="75" t="s">
        <v>57</v>
      </c>
      <c r="D17" s="75" t="s">
        <v>58</v>
      </c>
      <c r="E17" s="75" t="s">
        <v>59</v>
      </c>
      <c r="F17" s="75" t="s">
        <v>60</v>
      </c>
      <c r="G17" s="76" t="s">
        <v>61</v>
      </c>
      <c r="H17" s="77"/>
    </row>
    <row r="18" spans="1:8" ht="153.75" customHeight="1">
      <c r="A18" s="78">
        <v>1</v>
      </c>
      <c r="B18" s="79" t="s">
        <v>14</v>
      </c>
      <c r="C18" s="80" t="s">
        <v>15</v>
      </c>
      <c r="D18" s="79" t="s">
        <v>51</v>
      </c>
      <c r="E18" s="79">
        <v>1</v>
      </c>
      <c r="F18" s="81" t="s">
        <v>44</v>
      </c>
      <c r="G18" s="31">
        <f>G20+G21+G22+G23+G24+G25+G26</f>
        <v>0</v>
      </c>
      <c r="H18" s="77"/>
    </row>
    <row r="19" spans="1:8" ht="21" customHeight="1">
      <c r="A19" s="82"/>
      <c r="B19" s="83" t="s">
        <v>82</v>
      </c>
      <c r="C19" s="84"/>
      <c r="D19" s="85"/>
      <c r="E19" s="85"/>
      <c r="F19" s="86"/>
      <c r="G19" s="33"/>
      <c r="H19" s="77"/>
    </row>
    <row r="20" spans="1:8" ht="110.25" customHeight="1">
      <c r="A20" s="87" t="s">
        <v>21</v>
      </c>
      <c r="B20" s="84" t="s">
        <v>16</v>
      </c>
      <c r="C20" s="84" t="s">
        <v>17</v>
      </c>
      <c r="D20" s="83" t="s">
        <v>52</v>
      </c>
      <c r="E20" s="85">
        <v>1</v>
      </c>
      <c r="F20" s="1"/>
      <c r="G20" s="33">
        <f>F20*E20</f>
        <v>0</v>
      </c>
      <c r="H20" s="77"/>
    </row>
    <row r="21" spans="1:8" ht="85.5" customHeight="1">
      <c r="A21" s="87" t="s">
        <v>22</v>
      </c>
      <c r="B21" s="84" t="s">
        <v>18</v>
      </c>
      <c r="C21" s="84" t="s">
        <v>19</v>
      </c>
      <c r="D21" s="83" t="s">
        <v>52</v>
      </c>
      <c r="E21" s="85">
        <v>1</v>
      </c>
      <c r="F21" s="1"/>
      <c r="G21" s="33">
        <f aca="true" t="shared" si="0" ref="G21:G30">F21*E21</f>
        <v>0</v>
      </c>
      <c r="H21" s="77"/>
    </row>
    <row r="22" spans="1:8" ht="153.75" customHeight="1">
      <c r="A22" s="87" t="s">
        <v>23</v>
      </c>
      <c r="B22" s="88" t="s">
        <v>20</v>
      </c>
      <c r="C22" s="84" t="s">
        <v>24</v>
      </c>
      <c r="D22" s="83" t="s">
        <v>52</v>
      </c>
      <c r="E22" s="85">
        <v>1</v>
      </c>
      <c r="F22" s="1"/>
      <c r="G22" s="33">
        <f t="shared" si="0"/>
        <v>0</v>
      </c>
      <c r="H22" s="77"/>
    </row>
    <row r="23" spans="1:8" ht="45" customHeight="1">
      <c r="A23" s="87" t="s">
        <v>27</v>
      </c>
      <c r="B23" s="84" t="s">
        <v>25</v>
      </c>
      <c r="C23" s="84" t="s">
        <v>26</v>
      </c>
      <c r="D23" s="83" t="s">
        <v>52</v>
      </c>
      <c r="E23" s="85">
        <v>1</v>
      </c>
      <c r="F23" s="1"/>
      <c r="G23" s="33">
        <f t="shared" si="0"/>
        <v>0</v>
      </c>
      <c r="H23" s="77"/>
    </row>
    <row r="24" spans="1:8" ht="51.75" customHeight="1">
      <c r="A24" s="87" t="s">
        <v>30</v>
      </c>
      <c r="B24" s="84" t="s">
        <v>29</v>
      </c>
      <c r="C24" s="84" t="s">
        <v>28</v>
      </c>
      <c r="D24" s="83" t="s">
        <v>52</v>
      </c>
      <c r="E24" s="85">
        <v>1</v>
      </c>
      <c r="F24" s="1"/>
      <c r="G24" s="33">
        <f t="shared" si="0"/>
        <v>0</v>
      </c>
      <c r="H24" s="77"/>
    </row>
    <row r="25" spans="1:8" ht="57" customHeight="1">
      <c r="A25" s="87" t="s">
        <v>33</v>
      </c>
      <c r="B25" s="84" t="s">
        <v>32</v>
      </c>
      <c r="C25" s="84" t="s">
        <v>31</v>
      </c>
      <c r="D25" s="83" t="s">
        <v>52</v>
      </c>
      <c r="E25" s="85">
        <v>1</v>
      </c>
      <c r="F25" s="1"/>
      <c r="G25" s="33">
        <f t="shared" si="0"/>
        <v>0</v>
      </c>
      <c r="H25" s="77"/>
    </row>
    <row r="26" spans="1:8" ht="210.75" customHeight="1" thickBot="1">
      <c r="A26" s="89" t="s">
        <v>36</v>
      </c>
      <c r="B26" s="90" t="s">
        <v>34</v>
      </c>
      <c r="C26" s="90" t="s">
        <v>35</v>
      </c>
      <c r="D26" s="91" t="s">
        <v>52</v>
      </c>
      <c r="E26" s="92">
        <v>18</v>
      </c>
      <c r="F26" s="2"/>
      <c r="G26" s="34">
        <f t="shared" si="0"/>
        <v>0</v>
      </c>
      <c r="H26" s="77"/>
    </row>
    <row r="27" spans="1:8" ht="409.5" customHeight="1">
      <c r="A27" s="93" t="s">
        <v>37</v>
      </c>
      <c r="B27" s="94" t="s">
        <v>38</v>
      </c>
      <c r="C27" s="94" t="s">
        <v>39</v>
      </c>
      <c r="D27" s="95" t="s">
        <v>52</v>
      </c>
      <c r="E27" s="95">
        <v>21</v>
      </c>
      <c r="F27" s="3"/>
      <c r="G27" s="35">
        <f>F27*E27</f>
        <v>0</v>
      </c>
      <c r="H27" s="77"/>
    </row>
    <row r="28" spans="1:8" ht="161.25" customHeight="1" thickBot="1">
      <c r="A28" s="96"/>
      <c r="B28" s="97"/>
      <c r="C28" s="97"/>
      <c r="D28" s="98"/>
      <c r="E28" s="98"/>
      <c r="F28" s="4"/>
      <c r="G28" s="36"/>
      <c r="H28" s="77"/>
    </row>
    <row r="29" spans="1:8" ht="59.25" customHeight="1" thickBot="1">
      <c r="A29" s="99" t="s">
        <v>41</v>
      </c>
      <c r="B29" s="100" t="s">
        <v>40</v>
      </c>
      <c r="C29" s="100" t="s">
        <v>42</v>
      </c>
      <c r="D29" s="101" t="s">
        <v>52</v>
      </c>
      <c r="E29" s="101">
        <v>42</v>
      </c>
      <c r="F29" s="5"/>
      <c r="G29" s="37">
        <f t="shared" si="0"/>
        <v>0</v>
      </c>
      <c r="H29" s="77"/>
    </row>
    <row r="30" spans="1:8" ht="56.25" customHeight="1" thickBot="1">
      <c r="A30" s="102" t="s">
        <v>43</v>
      </c>
      <c r="B30" s="103" t="s">
        <v>47</v>
      </c>
      <c r="C30" s="103" t="s">
        <v>55</v>
      </c>
      <c r="D30" s="104" t="s">
        <v>53</v>
      </c>
      <c r="E30" s="104">
        <v>1</v>
      </c>
      <c r="F30" s="6"/>
      <c r="G30" s="38">
        <f t="shared" si="0"/>
        <v>0</v>
      </c>
      <c r="H30" s="77"/>
    </row>
    <row r="31" spans="1:8" ht="16.5" customHeight="1">
      <c r="A31" s="105" t="s">
        <v>62</v>
      </c>
      <c r="B31" s="106"/>
      <c r="C31" s="106"/>
      <c r="D31" s="106"/>
      <c r="E31" s="106"/>
      <c r="F31" s="107"/>
      <c r="G31" s="39">
        <f>G30+G29+G27+G18</f>
        <v>0</v>
      </c>
      <c r="H31" s="108"/>
    </row>
    <row r="32" spans="1:9" ht="16.5" customHeight="1">
      <c r="A32" s="109" t="s">
        <v>63</v>
      </c>
      <c r="B32" s="110"/>
      <c r="C32" s="110"/>
      <c r="D32" s="110"/>
      <c r="E32" s="110"/>
      <c r="F32" s="111"/>
      <c r="G32" s="40">
        <f>G33-G31</f>
        <v>0</v>
      </c>
      <c r="H32" s="112"/>
      <c r="I32" s="113"/>
    </row>
    <row r="33" spans="1:8" ht="29.25" customHeight="1" thickBot="1">
      <c r="A33" s="114" t="s">
        <v>64</v>
      </c>
      <c r="B33" s="115"/>
      <c r="C33" s="115"/>
      <c r="D33" s="115"/>
      <c r="E33" s="115"/>
      <c r="F33" s="116"/>
      <c r="G33" s="41">
        <f>G31*1.2</f>
        <v>0</v>
      </c>
      <c r="H33" s="117"/>
    </row>
    <row r="34" spans="1:8" s="119" customFormat="1" ht="15.75">
      <c r="A34" s="118"/>
      <c r="B34" s="118"/>
      <c r="C34" s="118"/>
      <c r="D34" s="118"/>
      <c r="E34" s="118"/>
      <c r="F34" s="118"/>
      <c r="G34" s="118"/>
      <c r="H34" s="117"/>
    </row>
    <row r="35" spans="1:7" ht="40.5" customHeight="1" thickBot="1">
      <c r="A35" s="73" t="s">
        <v>84</v>
      </c>
      <c r="B35" s="73"/>
      <c r="C35" s="73"/>
      <c r="D35" s="73"/>
      <c r="E35" s="73"/>
      <c r="F35" s="73"/>
      <c r="G35" s="73"/>
    </row>
    <row r="36" spans="1:8" ht="85.5" customHeight="1" thickBot="1">
      <c r="A36" s="74" t="s">
        <v>0</v>
      </c>
      <c r="B36" s="75" t="s">
        <v>56</v>
      </c>
      <c r="C36" s="75" t="s">
        <v>12</v>
      </c>
      <c r="D36" s="75" t="s">
        <v>58</v>
      </c>
      <c r="E36" s="75" t="s">
        <v>59</v>
      </c>
      <c r="F36" s="120" t="s">
        <v>13</v>
      </c>
      <c r="G36" s="76" t="s">
        <v>61</v>
      </c>
      <c r="H36" s="77"/>
    </row>
    <row r="37" spans="1:8" ht="153.75" customHeight="1">
      <c r="A37" s="78">
        <v>1</v>
      </c>
      <c r="B37" s="79" t="s">
        <v>14</v>
      </c>
      <c r="C37" s="80" t="s">
        <v>15</v>
      </c>
      <c r="D37" s="79" t="s">
        <v>51</v>
      </c>
      <c r="E37" s="121">
        <v>1</v>
      </c>
      <c r="F37" s="81" t="s">
        <v>44</v>
      </c>
      <c r="G37" s="42">
        <f>G39+G40+G41+G42+G43+G44+G45</f>
        <v>0</v>
      </c>
      <c r="H37" s="77"/>
    </row>
    <row r="38" spans="1:8" ht="21" customHeight="1">
      <c r="A38" s="82"/>
      <c r="B38" s="83" t="s">
        <v>49</v>
      </c>
      <c r="C38" s="84"/>
      <c r="D38" s="85"/>
      <c r="E38" s="85"/>
      <c r="F38" s="86"/>
      <c r="G38" s="33"/>
      <c r="H38" s="77"/>
    </row>
    <row r="39" spans="1:8" ht="110.25" customHeight="1">
      <c r="A39" s="87" t="s">
        <v>21</v>
      </c>
      <c r="B39" s="84" t="s">
        <v>16</v>
      </c>
      <c r="C39" s="84" t="s">
        <v>17</v>
      </c>
      <c r="D39" s="83" t="s">
        <v>52</v>
      </c>
      <c r="E39" s="85">
        <v>1</v>
      </c>
      <c r="F39" s="1"/>
      <c r="G39" s="33">
        <f>F39*E39</f>
        <v>0</v>
      </c>
      <c r="H39" s="77"/>
    </row>
    <row r="40" spans="1:8" ht="85.5" customHeight="1">
      <c r="A40" s="87" t="s">
        <v>22</v>
      </c>
      <c r="B40" s="84" t="s">
        <v>18</v>
      </c>
      <c r="C40" s="84" t="s">
        <v>19</v>
      </c>
      <c r="D40" s="83" t="s">
        <v>52</v>
      </c>
      <c r="E40" s="85">
        <v>1</v>
      </c>
      <c r="F40" s="1"/>
      <c r="G40" s="33">
        <f>F40*E40</f>
        <v>0</v>
      </c>
      <c r="H40" s="77"/>
    </row>
    <row r="41" spans="1:8" ht="153.75" customHeight="1">
      <c r="A41" s="87" t="s">
        <v>23</v>
      </c>
      <c r="B41" s="88" t="s">
        <v>20</v>
      </c>
      <c r="C41" s="84" t="s">
        <v>24</v>
      </c>
      <c r="D41" s="83" t="s">
        <v>52</v>
      </c>
      <c r="E41" s="85">
        <v>1</v>
      </c>
      <c r="F41" s="1"/>
      <c r="G41" s="33">
        <f>F41*E41</f>
        <v>0</v>
      </c>
      <c r="H41" s="77"/>
    </row>
    <row r="42" spans="1:8" ht="45" customHeight="1">
      <c r="A42" s="87" t="s">
        <v>27</v>
      </c>
      <c r="B42" s="84" t="s">
        <v>25</v>
      </c>
      <c r="C42" s="84" t="s">
        <v>26</v>
      </c>
      <c r="D42" s="83" t="s">
        <v>52</v>
      </c>
      <c r="E42" s="85">
        <v>1</v>
      </c>
      <c r="F42" s="1"/>
      <c r="G42" s="33">
        <f>F42*E42</f>
        <v>0</v>
      </c>
      <c r="H42" s="77"/>
    </row>
    <row r="43" spans="1:8" ht="51.75" customHeight="1">
      <c r="A43" s="87" t="s">
        <v>30</v>
      </c>
      <c r="B43" s="84" t="s">
        <v>29</v>
      </c>
      <c r="C43" s="84" t="s">
        <v>28</v>
      </c>
      <c r="D43" s="83" t="s">
        <v>52</v>
      </c>
      <c r="E43" s="85">
        <v>1</v>
      </c>
      <c r="F43" s="1"/>
      <c r="G43" s="33">
        <f>F43*E43</f>
        <v>0</v>
      </c>
      <c r="H43" s="77"/>
    </row>
    <row r="44" spans="1:8" ht="57" customHeight="1">
      <c r="A44" s="87" t="s">
        <v>33</v>
      </c>
      <c r="B44" s="84" t="s">
        <v>32</v>
      </c>
      <c r="C44" s="84" t="s">
        <v>31</v>
      </c>
      <c r="D44" s="83" t="s">
        <v>52</v>
      </c>
      <c r="E44" s="85">
        <v>1</v>
      </c>
      <c r="F44" s="1"/>
      <c r="G44" s="33">
        <f>F44*E44</f>
        <v>0</v>
      </c>
      <c r="H44" s="77"/>
    </row>
    <row r="45" spans="1:8" ht="210.75" customHeight="1" thickBot="1">
      <c r="A45" s="89" t="s">
        <v>36</v>
      </c>
      <c r="B45" s="90" t="s">
        <v>34</v>
      </c>
      <c r="C45" s="90" t="s">
        <v>35</v>
      </c>
      <c r="D45" s="91" t="s">
        <v>52</v>
      </c>
      <c r="E45" s="92">
        <v>21</v>
      </c>
      <c r="F45" s="2"/>
      <c r="G45" s="34">
        <f>F45*E45</f>
        <v>0</v>
      </c>
      <c r="H45" s="77"/>
    </row>
    <row r="46" spans="1:8" ht="409.5" customHeight="1">
      <c r="A46" s="93" t="s">
        <v>37</v>
      </c>
      <c r="B46" s="94" t="s">
        <v>38</v>
      </c>
      <c r="C46" s="94" t="s">
        <v>39</v>
      </c>
      <c r="D46" s="95" t="s">
        <v>52</v>
      </c>
      <c r="E46" s="122">
        <v>24</v>
      </c>
      <c r="F46" s="3"/>
      <c r="G46" s="43">
        <f>F46*E46</f>
        <v>0</v>
      </c>
      <c r="H46" s="77"/>
    </row>
    <row r="47" spans="1:8" ht="161.25" customHeight="1" thickBot="1">
      <c r="A47" s="96"/>
      <c r="B47" s="97"/>
      <c r="C47" s="97"/>
      <c r="D47" s="98"/>
      <c r="E47" s="123"/>
      <c r="F47" s="4"/>
      <c r="G47" s="44"/>
      <c r="H47" s="77"/>
    </row>
    <row r="48" spans="1:8" ht="59.25" customHeight="1" thickBot="1">
      <c r="A48" s="99" t="s">
        <v>41</v>
      </c>
      <c r="B48" s="100" t="s">
        <v>48</v>
      </c>
      <c r="C48" s="100" t="s">
        <v>42</v>
      </c>
      <c r="D48" s="101" t="s">
        <v>52</v>
      </c>
      <c r="E48" s="124">
        <v>48</v>
      </c>
      <c r="F48" s="5"/>
      <c r="G48" s="45">
        <f>F48*E48</f>
        <v>0</v>
      </c>
      <c r="H48" s="77"/>
    </row>
    <row r="49" spans="1:8" ht="62.25" customHeight="1" thickBot="1">
      <c r="A49" s="99" t="s">
        <v>43</v>
      </c>
      <c r="B49" s="100" t="s">
        <v>47</v>
      </c>
      <c r="C49" s="100" t="s">
        <v>54</v>
      </c>
      <c r="D49" s="101" t="s">
        <v>53</v>
      </c>
      <c r="E49" s="124">
        <v>1</v>
      </c>
      <c r="F49" s="5"/>
      <c r="G49" s="45">
        <f>F49*E49</f>
        <v>0</v>
      </c>
      <c r="H49" s="77"/>
    </row>
    <row r="50" spans="1:8" ht="16.5" customHeight="1">
      <c r="A50" s="105" t="s">
        <v>62</v>
      </c>
      <c r="B50" s="106"/>
      <c r="C50" s="106"/>
      <c r="D50" s="106"/>
      <c r="E50" s="106"/>
      <c r="F50" s="107"/>
      <c r="G50" s="39">
        <f>G49+G48+G46+G37</f>
        <v>0</v>
      </c>
      <c r="H50" s="108"/>
    </row>
    <row r="51" spans="1:9" ht="16.5" customHeight="1">
      <c r="A51" s="109" t="s">
        <v>81</v>
      </c>
      <c r="B51" s="110"/>
      <c r="C51" s="110"/>
      <c r="D51" s="110"/>
      <c r="E51" s="110"/>
      <c r="F51" s="111"/>
      <c r="G51" s="40">
        <f>G52-G50</f>
        <v>0</v>
      </c>
      <c r="H51" s="112"/>
      <c r="I51" s="113"/>
    </row>
    <row r="52" spans="1:8" ht="29.25" customHeight="1" thickBot="1">
      <c r="A52" s="114" t="s">
        <v>64</v>
      </c>
      <c r="B52" s="115"/>
      <c r="C52" s="115"/>
      <c r="D52" s="115"/>
      <c r="E52" s="115"/>
      <c r="F52" s="116"/>
      <c r="G52" s="41">
        <f>G50*1.2</f>
        <v>0</v>
      </c>
      <c r="H52" s="117"/>
    </row>
    <row r="53" spans="1:8" s="119" customFormat="1" ht="15.75">
      <c r="A53" s="118"/>
      <c r="B53" s="118"/>
      <c r="C53" s="118"/>
      <c r="D53" s="118"/>
      <c r="E53" s="118"/>
      <c r="F53" s="118"/>
      <c r="G53" s="118"/>
      <c r="H53" s="117"/>
    </row>
    <row r="54" spans="1:7" ht="15.75">
      <c r="A54" s="30" t="s">
        <v>65</v>
      </c>
      <c r="B54" s="30"/>
      <c r="C54" s="30"/>
      <c r="D54" s="30"/>
      <c r="E54" s="30"/>
      <c r="F54" s="30"/>
      <c r="G54" s="30"/>
    </row>
    <row r="55" spans="1:7" ht="15.75">
      <c r="A55" s="46"/>
      <c r="B55" s="46"/>
      <c r="C55" s="46"/>
      <c r="D55" s="46"/>
      <c r="E55" s="46"/>
      <c r="F55" s="46"/>
      <c r="G55" s="46"/>
    </row>
    <row r="56" spans="1:7" ht="36" customHeight="1">
      <c r="A56" s="32" t="s">
        <v>0</v>
      </c>
      <c r="B56" s="47" t="s">
        <v>67</v>
      </c>
      <c r="C56" s="47"/>
      <c r="D56" s="47" t="s">
        <v>61</v>
      </c>
      <c r="E56" s="47"/>
      <c r="F56" s="47" t="s">
        <v>66</v>
      </c>
      <c r="G56" s="47"/>
    </row>
    <row r="57" spans="1:7" ht="74.25" customHeight="1">
      <c r="A57" s="48">
        <v>1</v>
      </c>
      <c r="B57" s="49" t="s">
        <v>85</v>
      </c>
      <c r="C57" s="49"/>
      <c r="D57" s="50">
        <f>G31</f>
        <v>0</v>
      </c>
      <c r="E57" s="50"/>
      <c r="F57" s="51">
        <f>D57*1.2</f>
        <v>0</v>
      </c>
      <c r="G57" s="51"/>
    </row>
    <row r="58" spans="1:7" ht="63" customHeight="1">
      <c r="A58" s="48">
        <v>2</v>
      </c>
      <c r="B58" s="49" t="s">
        <v>86</v>
      </c>
      <c r="C58" s="49"/>
      <c r="D58" s="50">
        <f>G50</f>
        <v>0</v>
      </c>
      <c r="E58" s="50"/>
      <c r="F58" s="51">
        <f>D58*1.2</f>
        <v>0</v>
      </c>
      <c r="G58" s="51"/>
    </row>
    <row r="59" spans="1:7" ht="15.75">
      <c r="A59" s="52" t="s">
        <v>64</v>
      </c>
      <c r="B59" s="52"/>
      <c r="C59" s="52"/>
      <c r="D59" s="52"/>
      <c r="E59" s="52"/>
      <c r="F59" s="51">
        <f>F57+F58</f>
        <v>0</v>
      </c>
      <c r="G59" s="51"/>
    </row>
    <row r="60" spans="1:8" s="119" customFormat="1" ht="15.75">
      <c r="A60" s="118"/>
      <c r="B60" s="118"/>
      <c r="C60" s="118"/>
      <c r="D60" s="118"/>
      <c r="E60" s="118"/>
      <c r="F60" s="118"/>
      <c r="G60" s="118"/>
      <c r="H60" s="117"/>
    </row>
    <row r="61" spans="1:7" ht="243" customHeight="1">
      <c r="A61" s="7" t="s">
        <v>69</v>
      </c>
      <c r="B61" s="7"/>
      <c r="C61" s="7"/>
      <c r="D61" s="7"/>
      <c r="E61" s="7"/>
      <c r="F61" s="7"/>
      <c r="G61" s="7"/>
    </row>
    <row r="62" spans="1:7" s="119" customFormat="1" ht="26.25" customHeight="1">
      <c r="A62" s="8" t="s">
        <v>70</v>
      </c>
      <c r="B62" s="8"/>
      <c r="C62" s="8"/>
      <c r="D62" s="8"/>
      <c r="E62" s="8"/>
      <c r="F62" s="8"/>
      <c r="G62" s="8"/>
    </row>
    <row r="63" spans="1:7" s="119" customFormat="1" ht="17.25" customHeight="1">
      <c r="A63" s="8" t="s">
        <v>71</v>
      </c>
      <c r="B63" s="8"/>
      <c r="C63" s="8"/>
      <c r="D63" s="8"/>
      <c r="E63" s="8"/>
      <c r="F63" s="8"/>
      <c r="G63" s="8"/>
    </row>
    <row r="64" spans="1:7" s="119" customFormat="1" ht="119.25" customHeight="1">
      <c r="A64" s="9" t="s">
        <v>72</v>
      </c>
      <c r="B64" s="9"/>
      <c r="C64" s="9"/>
      <c r="D64" s="9"/>
      <c r="E64" s="9"/>
      <c r="F64" s="9"/>
      <c r="G64" s="9"/>
    </row>
    <row r="65" spans="1:7" ht="15.75" customHeight="1">
      <c r="A65" s="10" t="s">
        <v>45</v>
      </c>
      <c r="B65" s="10"/>
      <c r="C65" s="10"/>
      <c r="D65" s="10"/>
      <c r="E65" s="10"/>
      <c r="F65" s="10"/>
      <c r="G65" s="10"/>
    </row>
    <row r="66" spans="1:7" ht="15" customHeight="1">
      <c r="A66" s="11" t="s">
        <v>73</v>
      </c>
      <c r="B66" s="11"/>
      <c r="C66" s="11"/>
      <c r="D66" s="11"/>
      <c r="E66" s="11"/>
      <c r="F66" s="11"/>
      <c r="G66" s="11"/>
    </row>
    <row r="67" spans="1:7" ht="67.5" customHeight="1">
      <c r="A67" s="12" t="s">
        <v>74</v>
      </c>
      <c r="B67" s="12"/>
      <c r="C67" s="12"/>
      <c r="D67" s="12"/>
      <c r="E67" s="12"/>
      <c r="F67" s="12"/>
      <c r="G67" s="12"/>
    </row>
    <row r="68" spans="1:7" ht="58.5" customHeight="1">
      <c r="A68" s="12" t="s">
        <v>75</v>
      </c>
      <c r="B68" s="12"/>
      <c r="C68" s="12"/>
      <c r="D68" s="12"/>
      <c r="E68" s="12"/>
      <c r="F68" s="12"/>
      <c r="G68" s="12"/>
    </row>
    <row r="69" spans="1:7" ht="66" customHeight="1">
      <c r="A69" s="12" t="s">
        <v>76</v>
      </c>
      <c r="B69" s="12"/>
      <c r="C69" s="12"/>
      <c r="D69" s="12"/>
      <c r="E69" s="12"/>
      <c r="F69" s="12"/>
      <c r="G69" s="12"/>
    </row>
    <row r="70" spans="1:7" ht="15">
      <c r="A70" s="13"/>
      <c r="B70" s="13"/>
      <c r="C70" s="13"/>
      <c r="D70" s="13"/>
      <c r="E70" s="14"/>
      <c r="F70" s="15"/>
      <c r="G70" s="16"/>
    </row>
    <row r="71" spans="1:7" ht="15.75">
      <c r="A71" s="17" t="s">
        <v>77</v>
      </c>
      <c r="B71" s="17"/>
      <c r="C71" s="17"/>
      <c r="D71" s="17"/>
      <c r="E71" s="14"/>
      <c r="F71" s="15"/>
      <c r="G71" s="18"/>
    </row>
    <row r="72" spans="1:7" ht="15">
      <c r="A72" s="19"/>
      <c r="B72" s="20"/>
      <c r="C72" s="20"/>
      <c r="D72" s="20"/>
      <c r="E72" s="14"/>
      <c r="F72" s="15"/>
      <c r="G72" s="16"/>
    </row>
    <row r="73" spans="1:7" ht="15.75">
      <c r="A73" s="19"/>
      <c r="B73" s="20"/>
      <c r="C73" s="20"/>
      <c r="D73" s="20"/>
      <c r="E73" s="14"/>
      <c r="F73" s="15"/>
      <c r="G73" s="21"/>
    </row>
    <row r="74" spans="1:7" ht="15.75">
      <c r="A74" s="19"/>
      <c r="B74" s="20"/>
      <c r="C74" s="20"/>
      <c r="D74" s="20"/>
      <c r="E74" s="14"/>
      <c r="F74" s="15"/>
      <c r="G74" s="21"/>
    </row>
    <row r="75" spans="1:7" ht="30">
      <c r="A75" s="22"/>
      <c r="B75" s="22" t="s">
        <v>78</v>
      </c>
      <c r="C75" s="22"/>
      <c r="D75" s="23" t="s">
        <v>79</v>
      </c>
      <c r="E75" s="14"/>
      <c r="F75" s="24"/>
      <c r="G75" s="21"/>
    </row>
    <row r="76" spans="1:7" ht="15.75">
      <c r="A76" s="25"/>
      <c r="B76" s="26"/>
      <c r="C76" s="26"/>
      <c r="D76" s="27"/>
      <c r="E76" s="14"/>
      <c r="F76" s="24"/>
      <c r="G76" s="21"/>
    </row>
    <row r="77" spans="1:7" ht="15.75">
      <c r="A77" s="28" t="s">
        <v>80</v>
      </c>
      <c r="B77" s="29"/>
      <c r="C77" s="29"/>
      <c r="D77" s="27"/>
      <c r="E77" s="14"/>
      <c r="F77" s="24"/>
      <c r="G77" s="21"/>
    </row>
  </sheetData>
  <sheetProtection password="C745" sheet="1" formatCells="0" selectLockedCells="1"/>
  <protectedRanges>
    <protectedRange password="C745" sqref="F20:F30" name="Диапазон1"/>
  </protectedRanges>
  <mergeCells count="56">
    <mergeCell ref="A65:G65"/>
    <mergeCell ref="A66:G66"/>
    <mergeCell ref="A67:G67"/>
    <mergeCell ref="A68:G68"/>
    <mergeCell ref="A69:G69"/>
    <mergeCell ref="A16:G16"/>
    <mergeCell ref="A70:D70"/>
    <mergeCell ref="A71:D71"/>
    <mergeCell ref="A61:G61"/>
    <mergeCell ref="A9:G9"/>
    <mergeCell ref="A10:G10"/>
    <mergeCell ref="A11:G11"/>
    <mergeCell ref="A13:G13"/>
    <mergeCell ref="A14:G14"/>
    <mergeCell ref="A15:G15"/>
    <mergeCell ref="A27:A28"/>
    <mergeCell ref="D27:D28"/>
    <mergeCell ref="E27:E28"/>
    <mergeCell ref="A31:F31"/>
    <mergeCell ref="F27:F28"/>
    <mergeCell ref="A1:G1"/>
    <mergeCell ref="A5:G5"/>
    <mergeCell ref="A6:G6"/>
    <mergeCell ref="A7:G7"/>
    <mergeCell ref="A8:G8"/>
    <mergeCell ref="B46:B47"/>
    <mergeCell ref="C46:C47"/>
    <mergeCell ref="D46:D47"/>
    <mergeCell ref="E46:E47"/>
    <mergeCell ref="C27:C28"/>
    <mergeCell ref="B27:B28"/>
    <mergeCell ref="B56:C56"/>
    <mergeCell ref="D56:E56"/>
    <mergeCell ref="F56:G56"/>
    <mergeCell ref="B57:C57"/>
    <mergeCell ref="A62:G62"/>
    <mergeCell ref="A63:G63"/>
    <mergeCell ref="A64:G64"/>
    <mergeCell ref="B58:C58"/>
    <mergeCell ref="D58:E58"/>
    <mergeCell ref="F58:G58"/>
    <mergeCell ref="A59:E59"/>
    <mergeCell ref="F59:G59"/>
    <mergeCell ref="A50:F50"/>
    <mergeCell ref="A51:F51"/>
    <mergeCell ref="A52:F52"/>
    <mergeCell ref="G27:G28"/>
    <mergeCell ref="F46:F47"/>
    <mergeCell ref="G46:G47"/>
    <mergeCell ref="A54:G54"/>
    <mergeCell ref="D57:E57"/>
    <mergeCell ref="F57:G57"/>
    <mergeCell ref="A32:F32"/>
    <mergeCell ref="A33:F33"/>
    <mergeCell ref="A35:G35"/>
    <mergeCell ref="A46:A47"/>
  </mergeCells>
  <printOptions/>
  <pageMargins left="0.7" right="0.7" top="0.75" bottom="0.75" header="0.3" footer="0.3"/>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2020-06-15T05:31:39Z</dcterms:modified>
  <cp:category/>
  <cp:version/>
  <cp:contentType/>
  <cp:contentStatus/>
</cp:coreProperties>
</file>